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G:\Carrera Contabilidad Virtual2\Material\Semana 6\"/>
    </mc:Choice>
  </mc:AlternateContent>
  <xr:revisionPtr revIDLastSave="0" documentId="13_ncr:1_{E68BF760-73E0-4241-8A16-86CEBABDC882}" xr6:coauthVersionLast="47" xr6:coauthVersionMax="47" xr10:uidLastSave="{00000000-0000-0000-0000-000000000000}"/>
  <bookViews>
    <workbookView xWindow="-110" yWindow="-110" windowWidth="19420" windowHeight="10420" activeTab="4" xr2:uid="{00000000-000D-0000-FFFF-FFFF00000000}"/>
  </bookViews>
  <sheets>
    <sheet name="Introduccion" sheetId="5" r:id="rId1"/>
    <sheet name="Datos" sheetId="13" r:id="rId2"/>
    <sheet name="Análisis Vertical" sheetId="14" r:id="rId3"/>
    <sheet name="Análisis Horizontal" sheetId="15" r:id="rId4"/>
    <sheet name="Índices Financieros" sheetId="1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16" l="1"/>
  <c r="F42" i="16" s="1"/>
  <c r="F47" i="16" s="1"/>
  <c r="F49" i="16" s="1"/>
  <c r="E40" i="16"/>
  <c r="E42" i="16" s="1"/>
  <c r="E47" i="16" s="1"/>
  <c r="E49" i="16" s="1"/>
  <c r="D40" i="16"/>
  <c r="D42" i="16" s="1"/>
  <c r="D47" i="16" s="1"/>
  <c r="D49" i="16" s="1"/>
  <c r="F37" i="16"/>
  <c r="E37" i="16"/>
  <c r="D37" i="16"/>
  <c r="F25" i="16"/>
  <c r="F27" i="16" s="1"/>
  <c r="E25" i="16"/>
  <c r="E27" i="16" s="1"/>
  <c r="D25" i="16"/>
  <c r="D27" i="16" s="1"/>
  <c r="F20" i="16"/>
  <c r="E20" i="16"/>
  <c r="D20" i="16"/>
  <c r="F17" i="16"/>
  <c r="F21" i="16" s="1"/>
  <c r="E17" i="16"/>
  <c r="E21" i="16" s="1"/>
  <c r="D17" i="16"/>
  <c r="A6" i="16"/>
  <c r="A4" i="16"/>
  <c r="A2" i="16"/>
  <c r="A1" i="16"/>
  <c r="L37" i="15"/>
  <c r="K37" i="15"/>
  <c r="L13" i="15"/>
  <c r="K13" i="15"/>
  <c r="F40" i="15"/>
  <c r="E40" i="15"/>
  <c r="D40" i="15"/>
  <c r="F37" i="15"/>
  <c r="E37" i="15"/>
  <c r="D37" i="15"/>
  <c r="F25" i="15"/>
  <c r="F27" i="15" s="1"/>
  <c r="E25" i="15"/>
  <c r="E27" i="15" s="1"/>
  <c r="D25" i="15"/>
  <c r="D27" i="15" s="1"/>
  <c r="F20" i="15"/>
  <c r="E20" i="15"/>
  <c r="D20" i="15"/>
  <c r="F17" i="15"/>
  <c r="E17" i="15"/>
  <c r="D17" i="15"/>
  <c r="D21" i="15" s="1"/>
  <c r="I13" i="15"/>
  <c r="H13" i="15"/>
  <c r="A6" i="15"/>
  <c r="A4" i="15"/>
  <c r="A2" i="15"/>
  <c r="A1" i="15"/>
  <c r="F51" i="14"/>
  <c r="E51" i="14"/>
  <c r="D51" i="14"/>
  <c r="F50" i="14"/>
  <c r="E50" i="14"/>
  <c r="D50" i="14"/>
  <c r="F49" i="14"/>
  <c r="E49" i="14"/>
  <c r="D49" i="14"/>
  <c r="F47" i="14"/>
  <c r="E47" i="14"/>
  <c r="D47" i="14"/>
  <c r="F42" i="14"/>
  <c r="E42" i="14"/>
  <c r="D42" i="14"/>
  <c r="F40" i="14"/>
  <c r="E40" i="14"/>
  <c r="D40" i="14"/>
  <c r="J37" i="14"/>
  <c r="I37" i="14"/>
  <c r="H37" i="14"/>
  <c r="F37" i="14"/>
  <c r="E37" i="14"/>
  <c r="D37" i="14"/>
  <c r="F33" i="14"/>
  <c r="E33" i="14"/>
  <c r="D33" i="14"/>
  <c r="F32" i="14"/>
  <c r="E32" i="14"/>
  <c r="D32" i="14"/>
  <c r="F31" i="14"/>
  <c r="E31" i="14"/>
  <c r="D31" i="14"/>
  <c r="F30" i="14"/>
  <c r="E30" i="14"/>
  <c r="F27" i="14"/>
  <c r="E27" i="14"/>
  <c r="D27" i="14"/>
  <c r="F25" i="14"/>
  <c r="E25" i="14"/>
  <c r="D25" i="14"/>
  <c r="F21" i="14"/>
  <c r="E21" i="14"/>
  <c r="D21" i="14"/>
  <c r="F20" i="14"/>
  <c r="E20" i="14"/>
  <c r="D20" i="14"/>
  <c r="F17" i="14"/>
  <c r="E17" i="14"/>
  <c r="D17" i="14"/>
  <c r="J13" i="14"/>
  <c r="I13" i="14"/>
  <c r="H13" i="14"/>
  <c r="A6" i="14"/>
  <c r="A4" i="14"/>
  <c r="A2" i="14"/>
  <c r="A1" i="14"/>
  <c r="F51" i="13"/>
  <c r="E51" i="13"/>
  <c r="D51" i="13"/>
  <c r="F50" i="13"/>
  <c r="E50" i="13"/>
  <c r="D50" i="13"/>
  <c r="F49" i="13"/>
  <c r="E49" i="13"/>
  <c r="D49" i="13"/>
  <c r="F47" i="13"/>
  <c r="E47" i="13"/>
  <c r="D47" i="13"/>
  <c r="F42" i="13"/>
  <c r="E42" i="13"/>
  <c r="D42" i="13"/>
  <c r="F40" i="13"/>
  <c r="E40" i="13"/>
  <c r="D40" i="13"/>
  <c r="F37" i="13"/>
  <c r="E37" i="13"/>
  <c r="D37" i="13"/>
  <c r="F33" i="13"/>
  <c r="E33" i="13"/>
  <c r="D33" i="13"/>
  <c r="F32" i="13"/>
  <c r="E32" i="13"/>
  <c r="D32" i="13"/>
  <c r="F31" i="13"/>
  <c r="E31" i="13"/>
  <c r="D31" i="13"/>
  <c r="F30" i="13"/>
  <c r="E30" i="13"/>
  <c r="F27" i="13"/>
  <c r="E27" i="13"/>
  <c r="D27" i="13"/>
  <c r="F25" i="13"/>
  <c r="E25" i="13"/>
  <c r="D25" i="13"/>
  <c r="F21" i="13"/>
  <c r="E21" i="13"/>
  <c r="D21" i="13"/>
  <c r="F20" i="13"/>
  <c r="E20" i="13"/>
  <c r="D20" i="13"/>
  <c r="F17" i="13"/>
  <c r="E17" i="13"/>
  <c r="D17" i="13"/>
  <c r="A6" i="13"/>
  <c r="A4" i="13"/>
  <c r="A2" i="13"/>
  <c r="A1" i="13"/>
  <c r="D21" i="16" l="1"/>
  <c r="F50" i="16"/>
  <c r="F51" i="16" s="1"/>
  <c r="F31" i="16" s="1"/>
  <c r="E50" i="16"/>
  <c r="E51" i="16" s="1"/>
  <c r="E31" i="16" s="1"/>
  <c r="D50" i="16"/>
  <c r="D51" i="16" s="1"/>
  <c r="D31" i="16" s="1"/>
  <c r="E21" i="15"/>
  <c r="F21" i="15"/>
  <c r="F42" i="15"/>
  <c r="F47" i="15" s="1"/>
  <c r="D42" i="15"/>
  <c r="F49" i="15"/>
  <c r="E42" i="15"/>
  <c r="D32" i="16" l="1"/>
  <c r="D33" i="16" s="1"/>
  <c r="E30" i="16"/>
  <c r="D47" i="15"/>
  <c r="F50" i="15"/>
  <c r="E47" i="15"/>
  <c r="F30" i="16" l="1"/>
  <c r="F32" i="16" s="1"/>
  <c r="F33" i="16" s="1"/>
  <c r="E32" i="16"/>
  <c r="E33" i="16" s="1"/>
  <c r="D49" i="15"/>
  <c r="E49" i="15"/>
  <c r="F51" i="15"/>
  <c r="D50" i="15" l="1"/>
  <c r="D51" i="15" s="1"/>
  <c r="F31" i="15"/>
  <c r="E50" i="15"/>
  <c r="D31" i="15" l="1"/>
  <c r="E51" i="15"/>
  <c r="E30" i="15" l="1"/>
  <c r="D32" i="15"/>
  <c r="E31" i="15"/>
  <c r="D33" i="15" l="1"/>
  <c r="E32" i="15"/>
  <c r="F30" i="15"/>
  <c r="F32" i="15" l="1"/>
  <c r="E33" i="15"/>
  <c r="F33" i="15" l="1"/>
</calcChain>
</file>

<file path=xl/sharedStrings.xml><?xml version="1.0" encoding="utf-8"?>
<sst xmlns="http://schemas.openxmlformats.org/spreadsheetml/2006/main" count="219" uniqueCount="100">
  <si>
    <t>Introducción</t>
  </si>
  <si>
    <t xml:space="preserve"> </t>
  </si>
  <si>
    <t>Las celdas que no tienen estos dos colores no tienen que ser modificadas.</t>
  </si>
  <si>
    <t>Uso de las Hojas de Excel</t>
  </si>
  <si>
    <t>Información para desarrollar los Ejercicios</t>
  </si>
  <si>
    <t>Ingresar las fórmulas para calcular los resultados en las celdas de color gris.</t>
  </si>
  <si>
    <t>Análisis Vertical y Horizontal</t>
  </si>
  <si>
    <t>ESTADO DE SITUACIÓN FINANCIERA</t>
  </si>
  <si>
    <t>Caja - Bancos</t>
  </si>
  <si>
    <t>Cuentas x Cobrar Clientes</t>
  </si>
  <si>
    <t>Inventarios</t>
  </si>
  <si>
    <t>Activo Corriente</t>
  </si>
  <si>
    <t>Propiedad Planta y Equipo Bruto</t>
  </si>
  <si>
    <t>Depreciación Acumulada</t>
  </si>
  <si>
    <t>PPE Neta</t>
  </si>
  <si>
    <t>Total Activos</t>
  </si>
  <si>
    <t>CxP Proveedores</t>
  </si>
  <si>
    <t>Otros Pasivos Corrientes</t>
  </si>
  <si>
    <t>Pasivos Corrientes</t>
  </si>
  <si>
    <t>Préstamos con Bancos LP</t>
  </si>
  <si>
    <t>Total Pasivos</t>
  </si>
  <si>
    <t>Capital</t>
  </si>
  <si>
    <t>Reservas</t>
  </si>
  <si>
    <t>Utilidades Retenidas</t>
  </si>
  <si>
    <t>Utilidades del Ejercicio</t>
  </si>
  <si>
    <t>Patrimonio</t>
  </si>
  <si>
    <t>Total Pasivo y Patrimonio</t>
  </si>
  <si>
    <t>ESTADO DE RESULTADOS</t>
  </si>
  <si>
    <t>Ventas</t>
  </si>
  <si>
    <t>Devolución Ventas</t>
  </si>
  <si>
    <t>Ventas Netas</t>
  </si>
  <si>
    <t>Costo de Ventas</t>
  </si>
  <si>
    <t>Utilidad Bruta</t>
  </si>
  <si>
    <t>Gastos de Administración</t>
  </si>
  <si>
    <t>Gastos de Marketing y Ventas</t>
  </si>
  <si>
    <t>Gastos Generales</t>
  </si>
  <si>
    <t>Depreciación</t>
  </si>
  <si>
    <t>Utilidad antes de Int. e Imp.</t>
  </si>
  <si>
    <t>Gastos Financieros</t>
  </si>
  <si>
    <t>Utilidad antes de Impuestos</t>
  </si>
  <si>
    <t>Utilidad Neta</t>
  </si>
  <si>
    <t>Part. a Trabaj. e Impuesto a la Renta</t>
  </si>
  <si>
    <t>El objetivo del ejercicio es evaluar la estructura de los estados financieros de una empresa al expresar cada partida como un porcentaje de un total base, lo que permite entender la composición de sus activos, pasivos, ingresos o gastos, identificar la importancia relativa de cada cuenta, facilitar comparaciones entre periodos o con otras empresas, detectar posibles problemas financieros y apoyar la toma de decisiones.</t>
  </si>
  <si>
    <t>Objetivo del Ejercicio</t>
  </si>
  <si>
    <t>El archivo de Microsoft Excel contiene tres hojas.</t>
  </si>
  <si>
    <t>Ingresar la información financiera del ejercicio en las celdas de color amarillo.</t>
  </si>
  <si>
    <t>Fecha de Actualización del Ejercicio</t>
  </si>
  <si>
    <t>Actualizado a Marzo 2026</t>
  </si>
  <si>
    <t>Análisis Financiero</t>
  </si>
  <si>
    <t>ANÁLISIS VERTICAL</t>
  </si>
  <si>
    <t>Principales conclusiones financieras del análisis vertical de la Empresa Miranda S.A.</t>
  </si>
  <si>
    <t>En este espacio debe realizar el análisis de los resultados.</t>
  </si>
  <si>
    <t>Análisis Vertical - Empresa Miranda S.A. (en miles de dólares)</t>
  </si>
  <si>
    <t>Análisis Vertical - Empresa Miranda S.A. (En miles de dólares)</t>
  </si>
  <si>
    <t>Actividad que se debe realizar</t>
  </si>
  <si>
    <t xml:space="preserve">El estudiante debe realizar el análisis vertical de todos los años de los Estados Financieros e incluir un análisis de los </t>
  </si>
  <si>
    <t>resultados obtenidos. Esta actividad se debe realizar en grupos de máximo tres personas.</t>
  </si>
  <si>
    <t xml:space="preserve">   1. Introducción: en esta hoja encontrará información general para realizar el ejercicio.</t>
  </si>
  <si>
    <t xml:space="preserve">   2. Datos: en esta hoja encontrará la información financiera sobre la cual desarrollar el análisis vertical.</t>
  </si>
  <si>
    <t xml:space="preserve">   3. Análisis Vertical: en esta hoja se debe desarrollar el ejercicio e incluir un análisis sobre los resultados obtenidos.</t>
  </si>
  <si>
    <t>Facultad de Economía y Gestión Empresarial</t>
  </si>
  <si>
    <t>Mariano Merchán Fossati</t>
  </si>
  <si>
    <t>ANÁLISIS HORIZONTAL</t>
  </si>
  <si>
    <t>ABSOLUTOS</t>
  </si>
  <si>
    <t>RELATIVOS</t>
  </si>
  <si>
    <t>Principales conclusiones financieras del análisis horizontal de la Empresa Miranda S.A.</t>
  </si>
  <si>
    <t>Principales conclusiones financieras del análisis de los índices financieros Empresa Miranda S.A.</t>
  </si>
  <si>
    <t>Índice Ácido</t>
  </si>
  <si>
    <t>Índice de Liquidez</t>
  </si>
  <si>
    <t>Capital de Trabajo</t>
  </si>
  <si>
    <t>Capital de Trabajo Neto</t>
  </si>
  <si>
    <t>ÍNDICES DE LIQUIDEZ</t>
  </si>
  <si>
    <t>ÍNDICES DE ENDEUDAMIENTO</t>
  </si>
  <si>
    <t>Índice de Endeudamiento</t>
  </si>
  <si>
    <t>Índice de Apalancamiento</t>
  </si>
  <si>
    <t>Cobertura de Intereses</t>
  </si>
  <si>
    <t>ÍNDICES DE OPERACIÓN</t>
  </si>
  <si>
    <t>Rotación de Activos</t>
  </si>
  <si>
    <t>Rotación de Activos Fijos</t>
  </si>
  <si>
    <t>Rotación de Inventarios</t>
  </si>
  <si>
    <t>Período Promedio Inventarios</t>
  </si>
  <si>
    <t>Período Promedio CxC</t>
  </si>
  <si>
    <t>Período Promedio CxP</t>
  </si>
  <si>
    <t>Ciclo Operativo</t>
  </si>
  <si>
    <t>Ciclo de Efectivo</t>
  </si>
  <si>
    <t>ÍNDICES DE RENTABILIDAD</t>
  </si>
  <si>
    <t>Rentabilidad sobre los Activos</t>
  </si>
  <si>
    <t>Rentabilidad Patrimonio</t>
  </si>
  <si>
    <t>Rentabilidad sobre las Ventas</t>
  </si>
  <si>
    <t>Márgen (Dupont)</t>
  </si>
  <si>
    <t>Rotación (Dupont)</t>
  </si>
  <si>
    <t>Aplancamiento (Dupont)</t>
  </si>
  <si>
    <t>Índice Dupont</t>
  </si>
  <si>
    <t>Z DE ALTMAN</t>
  </si>
  <si>
    <t>2 x KTN / AT</t>
  </si>
  <si>
    <t>0,4 x URA / AT</t>
  </si>
  <si>
    <t>0,3 x UAII / AT</t>
  </si>
  <si>
    <t>0,6 x CS / PT</t>
  </si>
  <si>
    <t>1 x V / AT</t>
  </si>
  <si>
    <t>Z de Altman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</si>
</sst>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 #,##0_ ;_ * \-#,##0_ ;_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b/>
      <sz val="10"/>
      <color theme="0" tint="-0.499984740745262"/>
      <name val="Calibri"/>
      <family val="2"/>
      <scheme val="minor"/>
    </font>
    <font>
      <b/>
      <sz val="11"/>
      <color rgb="FF002060"/>
      <name val="Calibri"/>
      <family val="2"/>
      <scheme val="minor"/>
    </font>
    <font>
      <b/>
      <sz val="12"/>
      <color theme="0"/>
      <name val="Calibri"/>
      <family val="2"/>
      <scheme val="minor"/>
    </font>
    <font>
      <sz val="10"/>
      <color rgb="FF000000"/>
      <name val="Calibri"/>
      <family val="2"/>
      <scheme val="minor"/>
    </font>
    <font>
      <sz val="10"/>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tint="-0.14999847407452621"/>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double">
        <color indexed="64"/>
      </bottom>
      <diagonal/>
    </border>
    <border>
      <left/>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39">
    <xf numFmtId="0" fontId="0" fillId="0" borderId="0" xfId="0"/>
    <xf numFmtId="0" fontId="3" fillId="0" borderId="0" xfId="0" applyFont="1"/>
    <xf numFmtId="0" fontId="5" fillId="3" borderId="0" xfId="0" applyFont="1" applyFill="1" applyAlignment="1">
      <alignment horizontal="left" indent="1"/>
    </xf>
    <xf numFmtId="0" fontId="6" fillId="3" borderId="0" xfId="0" applyFont="1" applyFill="1" applyAlignment="1">
      <alignment horizontal="left" indent="1"/>
    </xf>
    <xf numFmtId="0" fontId="7" fillId="3" borderId="0" xfId="0" applyFont="1" applyFill="1" applyAlignment="1">
      <alignment horizontal="left" indent="1"/>
    </xf>
    <xf numFmtId="0" fontId="3" fillId="0" borderId="1" xfId="0" applyFont="1" applyBorder="1"/>
    <xf numFmtId="0" fontId="8" fillId="4" borderId="2" xfId="0" applyFont="1" applyFill="1" applyBorder="1" applyAlignment="1">
      <alignment horizontal="left" indent="1"/>
    </xf>
    <xf numFmtId="0" fontId="3" fillId="4" borderId="2" xfId="0" applyFont="1" applyFill="1" applyBorder="1"/>
    <xf numFmtId="0" fontId="3" fillId="5" borderId="2" xfId="0" applyFont="1" applyFill="1" applyBorder="1"/>
    <xf numFmtId="0" fontId="2" fillId="5" borderId="2" xfId="0" applyFont="1" applyFill="1" applyBorder="1"/>
    <xf numFmtId="0" fontId="4" fillId="0" borderId="0" xfId="0" applyFont="1"/>
    <xf numFmtId="0" fontId="9" fillId="0" borderId="0" xfId="0" applyFont="1" applyAlignment="1">
      <alignment vertical="center" wrapText="1" readingOrder="1"/>
    </xf>
    <xf numFmtId="0" fontId="10" fillId="2" borderId="0" xfId="0" applyFont="1" applyFill="1"/>
    <xf numFmtId="0" fontId="0" fillId="0" borderId="1" xfId="0" applyBorder="1"/>
    <xf numFmtId="0" fontId="4" fillId="0" borderId="1" xfId="0" applyFont="1" applyBorder="1" applyAlignment="1">
      <alignment horizontal="left"/>
    </xf>
    <xf numFmtId="0" fontId="4" fillId="0" borderId="0" xfId="0" applyFont="1" applyAlignment="1">
      <alignment horizontal="left"/>
    </xf>
    <xf numFmtId="0" fontId="2" fillId="0" borderId="1" xfId="0" applyFont="1" applyBorder="1"/>
    <xf numFmtId="0" fontId="3"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center"/>
    </xf>
    <xf numFmtId="165" fontId="3" fillId="0" borderId="0" xfId="1" applyNumberFormat="1" applyFont="1"/>
    <xf numFmtId="165" fontId="3" fillId="0" borderId="4" xfId="1" applyNumberFormat="1" applyFont="1" applyBorder="1"/>
    <xf numFmtId="165" fontId="3" fillId="0" borderId="5" xfId="1" applyNumberFormat="1" applyFont="1" applyBorder="1"/>
    <xf numFmtId="165" fontId="3" fillId="6" borderId="0" xfId="1" applyNumberFormat="1" applyFont="1" applyFill="1"/>
    <xf numFmtId="10" fontId="3" fillId="7" borderId="0" xfId="2" applyNumberFormat="1" applyFont="1" applyFill="1"/>
    <xf numFmtId="165" fontId="3" fillId="6" borderId="4" xfId="1" applyNumberFormat="1" applyFont="1" applyFill="1" applyBorder="1"/>
    <xf numFmtId="10" fontId="3" fillId="7" borderId="4" xfId="2" applyNumberFormat="1" applyFont="1" applyFill="1" applyBorder="1"/>
    <xf numFmtId="165" fontId="3" fillId="6" borderId="5" xfId="1" applyNumberFormat="1" applyFont="1" applyFill="1" applyBorder="1"/>
    <xf numFmtId="10" fontId="3" fillId="7" borderId="5" xfId="2" applyNumberFormat="1" applyFont="1" applyFill="1" applyBorder="1"/>
    <xf numFmtId="0" fontId="3" fillId="7" borderId="6" xfId="0" applyFont="1" applyFill="1" applyBorder="1" applyAlignment="1">
      <alignment horizontal="left" vertical="top"/>
    </xf>
    <xf numFmtId="0" fontId="3" fillId="7" borderId="7" xfId="0" applyFont="1" applyFill="1" applyBorder="1" applyAlignment="1">
      <alignment horizontal="left" vertical="top"/>
    </xf>
    <xf numFmtId="0" fontId="3" fillId="7" borderId="8" xfId="0" applyFont="1" applyFill="1" applyBorder="1" applyAlignment="1">
      <alignment horizontal="left" vertical="top"/>
    </xf>
    <xf numFmtId="0" fontId="4" fillId="0" borderId="0" xfId="0" applyFont="1" applyAlignment="1">
      <alignment horizont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3" xfId="0" applyFont="1" applyBorder="1" applyAlignment="1">
      <alignment horizontal="left" vertical="center" wrapText="1"/>
    </xf>
    <xf numFmtId="164" fontId="3" fillId="7" borderId="0" xfId="1" applyFont="1" applyFill="1" applyBorder="1"/>
    <xf numFmtId="164" fontId="4" fillId="0" borderId="0" xfId="1" applyFont="1"/>
    <xf numFmtId="9" fontId="3" fillId="7" borderId="0" xfId="2" applyFont="1" applyFill="1" applyBorder="1"/>
  </cellXfs>
  <cellStyles count="3">
    <cellStyle name="Millares" xfId="1" builtinId="3"/>
    <cellStyle name="Normal" xfId="0" builtinId="0"/>
    <cellStyle name="Porcentaje" xfId="2"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7"/>
  <sheetViews>
    <sheetView showGridLines="0" zoomScale="90" zoomScaleNormal="90" workbookViewId="0">
      <selection activeCell="A5" sqref="A5"/>
    </sheetView>
  </sheetViews>
  <sheetFormatPr baseColWidth="10" defaultRowHeight="14.5" x14ac:dyDescent="0.35"/>
  <cols>
    <col min="1" max="1" width="8.7265625" customWidth="1"/>
    <col min="2" max="2" width="3.81640625" customWidth="1"/>
  </cols>
  <sheetData>
    <row r="1" spans="1:14" s="1" customFormat="1" ht="18.5" x14ac:dyDescent="0.45">
      <c r="A1" s="2" t="s">
        <v>60</v>
      </c>
    </row>
    <row r="2" spans="1:14" s="1" customFormat="1" ht="13" x14ac:dyDescent="0.3">
      <c r="A2" s="3" t="s">
        <v>1</v>
      </c>
    </row>
    <row r="3" spans="1:14" s="1" customFormat="1" ht="13" x14ac:dyDescent="0.3">
      <c r="A3" s="3"/>
    </row>
    <row r="4" spans="1:14" s="1" customFormat="1" x14ac:dyDescent="0.35">
      <c r="A4" s="4" t="s">
        <v>61</v>
      </c>
    </row>
    <row r="5" spans="1:14" s="1" customFormat="1" ht="13" x14ac:dyDescent="0.3">
      <c r="A5" s="5"/>
      <c r="B5" s="5"/>
      <c r="C5" s="5"/>
      <c r="D5" s="5"/>
      <c r="E5" s="5"/>
      <c r="F5" s="5"/>
      <c r="G5" s="5"/>
      <c r="H5" s="5"/>
      <c r="I5" s="5"/>
      <c r="J5" s="5"/>
      <c r="K5" s="5"/>
      <c r="L5" s="5"/>
      <c r="M5" s="5"/>
      <c r="N5" s="5"/>
    </row>
    <row r="6" spans="1:14" s="1" customFormat="1" ht="15.5" x14ac:dyDescent="0.35">
      <c r="A6" s="6" t="s">
        <v>48</v>
      </c>
      <c r="B6" s="7"/>
      <c r="C6" s="7"/>
      <c r="D6" s="7"/>
      <c r="E6" s="7"/>
      <c r="F6" s="7"/>
      <c r="G6" s="7"/>
      <c r="H6" s="7"/>
      <c r="I6" s="7"/>
      <c r="J6" s="7"/>
      <c r="K6" s="7"/>
      <c r="L6" s="7"/>
      <c r="M6" s="7"/>
      <c r="N6" s="7"/>
    </row>
    <row r="7" spans="1:14" s="1" customFormat="1" x14ac:dyDescent="0.35">
      <c r="A7" s="8"/>
      <c r="B7" s="9" t="s">
        <v>0</v>
      </c>
      <c r="C7" s="8"/>
      <c r="D7" s="8"/>
      <c r="E7" s="8"/>
      <c r="F7" s="8"/>
      <c r="G7" s="8"/>
      <c r="H7" s="8"/>
      <c r="I7" s="8"/>
      <c r="J7" s="8"/>
      <c r="K7" s="8"/>
      <c r="L7" s="8"/>
      <c r="M7" s="8"/>
      <c r="N7" s="8"/>
    </row>
    <row r="10" spans="1:14" x14ac:dyDescent="0.35">
      <c r="B10" s="14" t="s">
        <v>43</v>
      </c>
      <c r="C10" s="13"/>
      <c r="D10" s="13"/>
      <c r="E10" s="13"/>
      <c r="F10" s="13"/>
      <c r="G10" s="13"/>
      <c r="H10" s="13"/>
      <c r="I10" s="13"/>
      <c r="J10" s="13"/>
    </row>
    <row r="12" spans="1:14" ht="63.5" customHeight="1" x14ac:dyDescent="0.35">
      <c r="C12" s="33" t="s">
        <v>42</v>
      </c>
      <c r="D12" s="34"/>
      <c r="E12" s="34"/>
      <c r="F12" s="34"/>
      <c r="G12" s="34"/>
      <c r="H12" s="34"/>
      <c r="I12" s="34"/>
      <c r="J12" s="34"/>
    </row>
    <row r="13" spans="1:14" ht="14.5" customHeight="1" x14ac:dyDescent="0.35">
      <c r="C13" s="17"/>
      <c r="D13" s="18"/>
      <c r="E13" s="18"/>
      <c r="F13" s="18"/>
      <c r="G13" s="18"/>
      <c r="H13" s="18"/>
      <c r="I13" s="18"/>
      <c r="J13" s="18"/>
    </row>
    <row r="14" spans="1:14" x14ac:dyDescent="0.35">
      <c r="B14" s="14" t="s">
        <v>54</v>
      </c>
      <c r="C14" s="13"/>
      <c r="D14" s="13"/>
      <c r="E14" s="13"/>
      <c r="F14" s="13"/>
      <c r="G14" s="13"/>
      <c r="H14" s="13"/>
      <c r="I14" s="13"/>
      <c r="J14" s="13"/>
    </row>
    <row r="15" spans="1:14" ht="14.5" customHeight="1" x14ac:dyDescent="0.35">
      <c r="C15" s="35" t="s">
        <v>55</v>
      </c>
      <c r="D15" s="35"/>
      <c r="E15" s="35"/>
      <c r="F15" s="35"/>
      <c r="G15" s="35"/>
      <c r="H15" s="35"/>
      <c r="I15" s="35"/>
      <c r="J15" s="35"/>
    </row>
    <row r="16" spans="1:14" ht="14.5" customHeight="1" x14ac:dyDescent="0.35">
      <c r="C16" s="33" t="s">
        <v>56</v>
      </c>
      <c r="D16" s="33"/>
      <c r="E16" s="33"/>
      <c r="F16" s="33"/>
      <c r="G16" s="33"/>
      <c r="H16" s="33"/>
      <c r="I16" s="33"/>
      <c r="J16" s="33"/>
    </row>
    <row r="18" spans="2:10" x14ac:dyDescent="0.35">
      <c r="B18" s="14" t="s">
        <v>4</v>
      </c>
      <c r="C18" s="13"/>
      <c r="D18" s="13"/>
      <c r="E18" s="13"/>
      <c r="F18" s="13"/>
      <c r="G18" s="13"/>
      <c r="H18" s="13"/>
      <c r="I18" s="13"/>
      <c r="J18" s="13"/>
    </row>
    <row r="19" spans="2:10" ht="13.5" customHeight="1" x14ac:dyDescent="0.35">
      <c r="B19" s="15"/>
    </row>
    <row r="20" spans="2:10" ht="13.5" customHeight="1" x14ac:dyDescent="0.35">
      <c r="C20" s="12" t="s">
        <v>44</v>
      </c>
      <c r="D20" s="12"/>
      <c r="E20" s="12"/>
      <c r="F20" s="12"/>
      <c r="G20" s="12"/>
      <c r="H20" s="12"/>
    </row>
    <row r="21" spans="2:10" ht="13.5" customHeight="1" x14ac:dyDescent="0.35">
      <c r="C21" s="12" t="s">
        <v>1</v>
      </c>
      <c r="D21" s="12"/>
      <c r="E21" s="12"/>
      <c r="F21" s="12"/>
      <c r="G21" s="12"/>
      <c r="H21" s="12"/>
    </row>
    <row r="22" spans="2:10" ht="13.5" customHeight="1" x14ac:dyDescent="0.35">
      <c r="C22" s="12" t="s">
        <v>57</v>
      </c>
      <c r="D22" s="12"/>
      <c r="E22" s="12"/>
      <c r="F22" s="12"/>
      <c r="G22" s="12"/>
      <c r="H22" s="12"/>
    </row>
    <row r="23" spans="2:10" ht="13.5" customHeight="1" x14ac:dyDescent="0.35">
      <c r="C23" s="12" t="s">
        <v>58</v>
      </c>
      <c r="D23" s="12"/>
      <c r="E23" s="12"/>
      <c r="F23" s="12"/>
      <c r="G23" s="12"/>
      <c r="H23" s="12"/>
    </row>
    <row r="24" spans="2:10" ht="13.5" customHeight="1" x14ac:dyDescent="0.35">
      <c r="C24" s="12" t="s">
        <v>59</v>
      </c>
      <c r="D24" s="12"/>
      <c r="E24" s="12"/>
      <c r="F24" s="12"/>
      <c r="G24" s="12"/>
      <c r="H24" s="12"/>
    </row>
    <row r="25" spans="2:10" ht="13.5" customHeight="1" x14ac:dyDescent="0.35">
      <c r="B25" s="12"/>
      <c r="C25" s="12"/>
      <c r="D25" s="12"/>
      <c r="E25" s="12"/>
      <c r="F25" s="12"/>
      <c r="G25" s="12"/>
      <c r="H25" s="12"/>
    </row>
    <row r="26" spans="2:10" ht="13.5" customHeight="1" x14ac:dyDescent="0.35">
      <c r="B26" s="14" t="s">
        <v>3</v>
      </c>
      <c r="C26" s="13"/>
      <c r="D26" s="13"/>
      <c r="E26" s="13"/>
      <c r="F26" s="13"/>
      <c r="G26" s="13"/>
      <c r="H26" s="13"/>
      <c r="I26" s="13"/>
      <c r="J26" s="13"/>
    </row>
    <row r="27" spans="2:10" ht="13.5" customHeight="1" x14ac:dyDescent="0.35">
      <c r="B27" s="15"/>
    </row>
    <row r="28" spans="2:10" ht="13.5" customHeight="1" x14ac:dyDescent="0.35">
      <c r="C28" s="12" t="s">
        <v>45</v>
      </c>
      <c r="D28" s="12"/>
      <c r="E28" s="12"/>
      <c r="F28" s="12"/>
      <c r="G28" s="12"/>
      <c r="H28" s="12"/>
    </row>
    <row r="29" spans="2:10" ht="13.5" customHeight="1" x14ac:dyDescent="0.35">
      <c r="C29" s="12" t="s">
        <v>5</v>
      </c>
      <c r="D29" s="11"/>
      <c r="E29" s="11"/>
      <c r="F29" s="11"/>
      <c r="G29" s="11"/>
      <c r="H29" s="11"/>
    </row>
    <row r="30" spans="2:10" ht="13.5" customHeight="1" x14ac:dyDescent="0.35">
      <c r="C30" s="12" t="s">
        <v>2</v>
      </c>
      <c r="D30" s="11"/>
      <c r="E30" s="11"/>
      <c r="F30" s="11"/>
      <c r="G30" s="11"/>
      <c r="H30" s="11"/>
    </row>
    <row r="31" spans="2:10" ht="13.5" customHeight="1" x14ac:dyDescent="0.35">
      <c r="C31" s="12"/>
      <c r="D31" s="11"/>
      <c r="E31" s="11"/>
      <c r="F31" s="11"/>
      <c r="G31" s="11"/>
      <c r="H31" s="11"/>
    </row>
    <row r="32" spans="2:10" ht="13.5" customHeight="1" x14ac:dyDescent="0.35"/>
    <row r="33" spans="2:8" ht="13.5" customHeight="1" x14ac:dyDescent="0.35">
      <c r="B33" s="14" t="s">
        <v>46</v>
      </c>
      <c r="C33" s="13"/>
      <c r="D33" s="13"/>
    </row>
    <row r="34" spans="2:8" ht="13.5" customHeight="1" x14ac:dyDescent="0.35">
      <c r="B34" s="15"/>
    </row>
    <row r="35" spans="2:8" ht="13.5" customHeight="1" x14ac:dyDescent="0.35">
      <c r="C35" s="12" t="s">
        <v>47</v>
      </c>
      <c r="D35" s="11"/>
      <c r="E35" s="11"/>
      <c r="F35" s="11"/>
      <c r="G35" s="11"/>
      <c r="H35" s="11"/>
    </row>
    <row r="36" spans="2:8" ht="13.5" customHeight="1" x14ac:dyDescent="0.35">
      <c r="C36" s="12" t="s">
        <v>1</v>
      </c>
    </row>
    <row r="37" spans="2:8" ht="13.5" customHeight="1" x14ac:dyDescent="0.35"/>
  </sheetData>
  <mergeCells count="3">
    <mergeCell ref="C12:J12"/>
    <mergeCell ref="C15:J15"/>
    <mergeCell ref="C16:J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7E59F-A18B-46CD-8283-B6E0478FA97E}">
  <dimension ref="A1:Y52"/>
  <sheetViews>
    <sheetView showGridLines="0" zoomScale="90" zoomScaleNormal="90" workbookViewId="0">
      <selection activeCell="H14" sqref="H14"/>
    </sheetView>
  </sheetViews>
  <sheetFormatPr baseColWidth="10" defaultRowHeight="14.5" x14ac:dyDescent="0.35"/>
  <cols>
    <col min="1" max="1" width="8.453125" customWidth="1"/>
    <col min="2" max="2" width="4.81640625" customWidth="1"/>
    <col min="3" max="3" width="41.1796875" customWidth="1"/>
    <col min="6" max="6" width="12.453125" bestFit="1" customWidth="1"/>
    <col min="8" max="8" width="12.453125" bestFit="1" customWidth="1"/>
    <col min="9" max="9" width="3.26953125" customWidth="1"/>
    <col min="12" max="12" width="12.81640625" customWidth="1"/>
    <col min="13" max="13" width="5.453125" customWidth="1"/>
  </cols>
  <sheetData>
    <row r="1" spans="1:25" s="1" customFormat="1" ht="20.149999999999999" customHeight="1" x14ac:dyDescent="0.45">
      <c r="A1" s="2" t="str">
        <f>+Introduccion!A1</f>
        <v>Facultad de Economía y Gestión Empresarial</v>
      </c>
    </row>
    <row r="2" spans="1:25" s="1" customFormat="1" ht="13.5" customHeight="1" x14ac:dyDescent="0.3">
      <c r="A2" s="3" t="str">
        <f>+Introduccion!A2</f>
        <v xml:space="preserve"> </v>
      </c>
    </row>
    <row r="3" spans="1:25" s="1" customFormat="1" ht="13.5" customHeight="1" x14ac:dyDescent="0.3">
      <c r="A3" s="3"/>
    </row>
    <row r="4" spans="1:25" s="1" customFormat="1" ht="13.5" customHeight="1" x14ac:dyDescent="0.35">
      <c r="A4" s="4" t="str">
        <f>+Introduccion!A4</f>
        <v>Mariano Merchán Fossati</v>
      </c>
    </row>
    <row r="5" spans="1:25" s="1" customFormat="1" ht="13.5" customHeight="1" x14ac:dyDescent="0.3">
      <c r="A5" s="5"/>
      <c r="B5" s="5"/>
      <c r="C5" s="5"/>
      <c r="D5" s="5"/>
      <c r="E5" s="5"/>
      <c r="F5" s="5"/>
      <c r="G5" s="5"/>
      <c r="H5" s="5"/>
      <c r="I5" s="5"/>
      <c r="J5" s="5"/>
      <c r="K5" s="5"/>
      <c r="L5" s="5"/>
      <c r="M5" s="5"/>
      <c r="N5" s="5"/>
    </row>
    <row r="6" spans="1:25" s="1" customFormat="1" ht="16" customHeight="1" x14ac:dyDescent="0.35">
      <c r="A6" s="6" t="str">
        <f>+Introduccion!A6</f>
        <v>Análisis Financiero</v>
      </c>
      <c r="B6" s="7"/>
      <c r="C6" s="7"/>
      <c r="D6" s="7"/>
      <c r="E6" s="7"/>
      <c r="F6" s="7"/>
      <c r="G6" s="7"/>
      <c r="H6" s="7"/>
      <c r="I6" s="7"/>
      <c r="J6" s="7"/>
      <c r="K6" s="7"/>
      <c r="L6" s="7"/>
      <c r="M6" s="7"/>
      <c r="N6" s="7"/>
    </row>
    <row r="7" spans="1:25" s="1" customFormat="1" ht="16" customHeight="1" x14ac:dyDescent="0.35">
      <c r="A7" s="8"/>
      <c r="B7" s="9" t="s">
        <v>6</v>
      </c>
      <c r="C7" s="8"/>
      <c r="D7" s="8"/>
      <c r="E7" s="8"/>
      <c r="F7" s="8"/>
      <c r="G7" s="8"/>
      <c r="H7" s="8"/>
      <c r="I7" s="8"/>
      <c r="J7" s="8"/>
      <c r="K7" s="8"/>
      <c r="L7" s="8"/>
      <c r="M7" s="8"/>
      <c r="N7" s="8"/>
    </row>
    <row r="8" spans="1:25" ht="15" customHeight="1" x14ac:dyDescent="0.35"/>
    <row r="9" spans="1:25" x14ac:dyDescent="0.35">
      <c r="B9" s="16" t="s">
        <v>52</v>
      </c>
      <c r="C9" s="13"/>
      <c r="D9" s="13"/>
      <c r="E9" s="13"/>
      <c r="F9" s="13"/>
      <c r="G9" s="13"/>
      <c r="H9" s="13"/>
    </row>
    <row r="10" spans="1:25" x14ac:dyDescent="0.35">
      <c r="A10" s="1"/>
      <c r="B10" s="10"/>
      <c r="C10" s="1"/>
      <c r="D10" s="1"/>
      <c r="E10" s="1"/>
      <c r="F10" s="1"/>
      <c r="G10" s="1"/>
      <c r="H10" s="1"/>
      <c r="I10" s="1"/>
      <c r="J10" s="1"/>
      <c r="K10" s="1"/>
      <c r="L10" s="1"/>
      <c r="M10" s="1"/>
      <c r="N10" s="1"/>
      <c r="O10" s="1"/>
      <c r="P10" s="1"/>
      <c r="Q10" s="1"/>
      <c r="R10" s="1"/>
      <c r="S10" s="1"/>
      <c r="T10" s="1"/>
      <c r="U10" s="1"/>
      <c r="V10" s="1"/>
      <c r="W10" s="1"/>
      <c r="X10" s="1"/>
      <c r="Y10" s="1"/>
    </row>
    <row r="11" spans="1:25" s="1" customFormat="1" ht="13" x14ac:dyDescent="0.3"/>
    <row r="12" spans="1:25" s="1" customFormat="1" ht="13" x14ac:dyDescent="0.3">
      <c r="C12" s="32" t="s">
        <v>7</v>
      </c>
      <c r="D12" s="32"/>
      <c r="E12" s="32"/>
      <c r="F12" s="32"/>
    </row>
    <row r="13" spans="1:25" s="1" customFormat="1" ht="13" x14ac:dyDescent="0.3">
      <c r="D13" s="19">
        <v>2023</v>
      </c>
      <c r="E13" s="19">
        <v>2024</v>
      </c>
      <c r="F13" s="19">
        <v>2025</v>
      </c>
    </row>
    <row r="14" spans="1:25" s="1" customFormat="1" ht="13" x14ac:dyDescent="0.3">
      <c r="C14" s="1" t="s">
        <v>8</v>
      </c>
      <c r="D14" s="20">
        <v>82</v>
      </c>
      <c r="E14" s="20">
        <v>113</v>
      </c>
      <c r="F14" s="20">
        <v>151</v>
      </c>
    </row>
    <row r="15" spans="1:25" s="1" customFormat="1" ht="13" x14ac:dyDescent="0.3">
      <c r="C15" s="1" t="s">
        <v>9</v>
      </c>
      <c r="D15" s="20">
        <v>700</v>
      </c>
      <c r="E15" s="20">
        <v>1100</v>
      </c>
      <c r="F15" s="20">
        <v>1600</v>
      </c>
    </row>
    <row r="16" spans="1:25" s="1" customFormat="1" ht="13.5" thickBot="1" x14ac:dyDescent="0.35">
      <c r="C16" s="1" t="s">
        <v>10</v>
      </c>
      <c r="D16" s="21">
        <v>450</v>
      </c>
      <c r="E16" s="21">
        <v>800</v>
      </c>
      <c r="F16" s="21">
        <v>1275</v>
      </c>
    </row>
    <row r="17" spans="3:6" s="1" customFormat="1" ht="13.5" thickTop="1" x14ac:dyDescent="0.3">
      <c r="C17" s="1" t="s">
        <v>11</v>
      </c>
      <c r="D17" s="20">
        <f>+D14+D15+D16</f>
        <v>1232</v>
      </c>
      <c r="E17" s="20">
        <f>+E14+E15+E16</f>
        <v>2013</v>
      </c>
      <c r="F17" s="20">
        <f>+F14+F15+F16</f>
        <v>3026</v>
      </c>
    </row>
    <row r="18" spans="3:6" s="1" customFormat="1" ht="13" x14ac:dyDescent="0.3">
      <c r="C18" s="1" t="s">
        <v>12</v>
      </c>
      <c r="D18" s="20">
        <v>4980</v>
      </c>
      <c r="E18" s="20">
        <v>4980</v>
      </c>
      <c r="F18" s="20">
        <v>4980</v>
      </c>
    </row>
    <row r="19" spans="3:6" s="1" customFormat="1" ht="13.5" thickBot="1" x14ac:dyDescent="0.35">
      <c r="C19" s="1" t="s">
        <v>13</v>
      </c>
      <c r="D19" s="21">
        <v>3250</v>
      </c>
      <c r="E19" s="21">
        <v>3650</v>
      </c>
      <c r="F19" s="21">
        <v>3950</v>
      </c>
    </row>
    <row r="20" spans="3:6" s="1" customFormat="1" ht="14" thickTop="1" thickBot="1" x14ac:dyDescent="0.35">
      <c r="C20" s="1" t="s">
        <v>14</v>
      </c>
      <c r="D20" s="22">
        <f>+D18-D19</f>
        <v>1730</v>
      </c>
      <c r="E20" s="22">
        <f>+E18-E19</f>
        <v>1330</v>
      </c>
      <c r="F20" s="22">
        <f>+F18-F19</f>
        <v>1030</v>
      </c>
    </row>
    <row r="21" spans="3:6" s="1" customFormat="1" ht="13.5" thickTop="1" x14ac:dyDescent="0.3">
      <c r="C21" s="10" t="s">
        <v>15</v>
      </c>
      <c r="D21" s="20">
        <f>+D17+D20</f>
        <v>2962</v>
      </c>
      <c r="E21" s="20">
        <f>+E17+E20</f>
        <v>3343</v>
      </c>
      <c r="F21" s="20">
        <f>+F17+F20</f>
        <v>4056</v>
      </c>
    </row>
    <row r="22" spans="3:6" s="1" customFormat="1" ht="13" x14ac:dyDescent="0.3">
      <c r="D22" s="20"/>
      <c r="E22" s="20"/>
      <c r="F22" s="20"/>
    </row>
    <row r="23" spans="3:6" s="1" customFormat="1" ht="13" x14ac:dyDescent="0.3">
      <c r="C23" s="1" t="s">
        <v>16</v>
      </c>
      <c r="D23" s="20">
        <v>300</v>
      </c>
      <c r="E23" s="20">
        <v>361</v>
      </c>
      <c r="F23" s="20">
        <v>433</v>
      </c>
    </row>
    <row r="24" spans="3:6" s="1" customFormat="1" ht="13.5" thickBot="1" x14ac:dyDescent="0.35">
      <c r="C24" s="1" t="s">
        <v>17</v>
      </c>
      <c r="D24" s="21">
        <v>180</v>
      </c>
      <c r="E24" s="21">
        <v>200</v>
      </c>
      <c r="F24" s="21">
        <v>270</v>
      </c>
    </row>
    <row r="25" spans="3:6" s="1" customFormat="1" ht="13.5" thickTop="1" x14ac:dyDescent="0.3">
      <c r="C25" s="1" t="s">
        <v>18</v>
      </c>
      <c r="D25" s="20">
        <f>+D23+D24</f>
        <v>480</v>
      </c>
      <c r="E25" s="20">
        <f>+E23+E24</f>
        <v>561</v>
      </c>
      <c r="F25" s="20">
        <f>+F23+F24</f>
        <v>703</v>
      </c>
    </row>
    <row r="26" spans="3:6" s="1" customFormat="1" ht="13.5" thickBot="1" x14ac:dyDescent="0.35">
      <c r="C26" s="1" t="s">
        <v>19</v>
      </c>
      <c r="D26" s="21">
        <v>1786</v>
      </c>
      <c r="E26" s="21">
        <v>2016</v>
      </c>
      <c r="F26" s="21">
        <v>2495</v>
      </c>
    </row>
    <row r="27" spans="3:6" s="1" customFormat="1" ht="13.5" thickTop="1" x14ac:dyDescent="0.3">
      <c r="C27" s="10" t="s">
        <v>20</v>
      </c>
      <c r="D27" s="20">
        <f>+D25+D26</f>
        <v>2266</v>
      </c>
      <c r="E27" s="20">
        <f>+E25+E26</f>
        <v>2577</v>
      </c>
      <c r="F27" s="20">
        <f>+F25+F26</f>
        <v>3198</v>
      </c>
    </row>
    <row r="28" spans="3:6" s="1" customFormat="1" ht="13" x14ac:dyDescent="0.3">
      <c r="C28" s="1" t="s">
        <v>21</v>
      </c>
      <c r="D28" s="20">
        <v>400</v>
      </c>
      <c r="E28" s="20">
        <v>400</v>
      </c>
      <c r="F28" s="20">
        <v>400</v>
      </c>
    </row>
    <row r="29" spans="3:6" s="1" customFormat="1" ht="13" x14ac:dyDescent="0.3">
      <c r="C29" s="1" t="s">
        <v>22</v>
      </c>
      <c r="D29" s="20">
        <v>153</v>
      </c>
      <c r="E29" s="20">
        <v>153</v>
      </c>
      <c r="F29" s="20">
        <v>153</v>
      </c>
    </row>
    <row r="30" spans="3:6" s="1" customFormat="1" ht="13" x14ac:dyDescent="0.3">
      <c r="C30" s="1" t="s">
        <v>23</v>
      </c>
      <c r="D30" s="20">
        <v>47</v>
      </c>
      <c r="E30" s="20">
        <f>+D30+D31</f>
        <v>142.625</v>
      </c>
      <c r="F30" s="20">
        <f>+E30+E31</f>
        <v>212.75</v>
      </c>
    </row>
    <row r="31" spans="3:6" s="1" customFormat="1" ht="13.5" thickBot="1" x14ac:dyDescent="0.35">
      <c r="C31" s="1" t="s">
        <v>24</v>
      </c>
      <c r="D31" s="21">
        <f>+D51</f>
        <v>95.625</v>
      </c>
      <c r="E31" s="21">
        <f>+E51</f>
        <v>70.125</v>
      </c>
      <c r="F31" s="21">
        <f>+F51</f>
        <v>92.4375</v>
      </c>
    </row>
    <row r="32" spans="3:6" s="1" customFormat="1" ht="14" thickTop="1" thickBot="1" x14ac:dyDescent="0.35">
      <c r="C32" s="1" t="s">
        <v>25</v>
      </c>
      <c r="D32" s="22">
        <f>+D28+D29+D30+D31</f>
        <v>695.625</v>
      </c>
      <c r="E32" s="22">
        <f>+E28+E29+E30+E31</f>
        <v>765.75</v>
      </c>
      <c r="F32" s="22">
        <f>+F28+F29+F30+F31</f>
        <v>858.1875</v>
      </c>
    </row>
    <row r="33" spans="3:6" s="1" customFormat="1" ht="13.5" thickTop="1" x14ac:dyDescent="0.3">
      <c r="C33" s="10" t="s">
        <v>26</v>
      </c>
      <c r="D33" s="20">
        <f>+D32+D27</f>
        <v>2961.625</v>
      </c>
      <c r="E33" s="20">
        <f>+E32+E27</f>
        <v>3342.75</v>
      </c>
      <c r="F33" s="20">
        <f>+F32+F27</f>
        <v>4056.1875</v>
      </c>
    </row>
    <row r="34" spans="3:6" s="1" customFormat="1" ht="13" x14ac:dyDescent="0.3"/>
    <row r="35" spans="3:6" s="1" customFormat="1" ht="13" x14ac:dyDescent="0.3"/>
    <row r="36" spans="3:6" s="1" customFormat="1" ht="13" x14ac:dyDescent="0.3">
      <c r="C36" s="32" t="s">
        <v>27</v>
      </c>
      <c r="D36" s="32"/>
      <c r="E36" s="32"/>
      <c r="F36" s="32"/>
    </row>
    <row r="37" spans="3:6" s="1" customFormat="1" ht="13" x14ac:dyDescent="0.3">
      <c r="D37" s="19">
        <f>+D13</f>
        <v>2023</v>
      </c>
      <c r="E37" s="19">
        <f>+E13</f>
        <v>2024</v>
      </c>
      <c r="F37" s="19">
        <f>+F13</f>
        <v>2025</v>
      </c>
    </row>
    <row r="38" spans="3:6" s="1" customFormat="1" ht="13" x14ac:dyDescent="0.3">
      <c r="C38" s="1" t="s">
        <v>28</v>
      </c>
      <c r="D38" s="20">
        <v>3200</v>
      </c>
      <c r="E38" s="20">
        <v>4350</v>
      </c>
      <c r="F38" s="20">
        <v>5600</v>
      </c>
    </row>
    <row r="39" spans="3:6" s="1" customFormat="1" ht="13.5" thickBot="1" x14ac:dyDescent="0.35">
      <c r="C39" s="1" t="s">
        <v>29</v>
      </c>
      <c r="D39" s="21">
        <v>150</v>
      </c>
      <c r="E39" s="21">
        <v>200</v>
      </c>
      <c r="F39" s="21">
        <v>250</v>
      </c>
    </row>
    <row r="40" spans="3:6" s="1" customFormat="1" ht="13.5" thickTop="1" x14ac:dyDescent="0.3">
      <c r="C40" s="1" t="s">
        <v>30</v>
      </c>
      <c r="D40" s="20">
        <f>+D38-D39</f>
        <v>3050</v>
      </c>
      <c r="E40" s="20">
        <f>+E38-E39</f>
        <v>4150</v>
      </c>
      <c r="F40" s="20">
        <f>+F38-F39</f>
        <v>5350</v>
      </c>
    </row>
    <row r="41" spans="3:6" s="1" customFormat="1" ht="13.5" thickBot="1" x14ac:dyDescent="0.35">
      <c r="C41" s="1" t="s">
        <v>31</v>
      </c>
      <c r="D41" s="21">
        <v>1900</v>
      </c>
      <c r="E41" s="21">
        <v>2750</v>
      </c>
      <c r="F41" s="21">
        <v>3500</v>
      </c>
    </row>
    <row r="42" spans="3:6" s="1" customFormat="1" ht="13.5" thickTop="1" x14ac:dyDescent="0.3">
      <c r="C42" s="1" t="s">
        <v>32</v>
      </c>
      <c r="D42" s="20">
        <f>+D40-D41</f>
        <v>1150</v>
      </c>
      <c r="E42" s="20">
        <f>+E40-E41</f>
        <v>1400</v>
      </c>
      <c r="F42" s="20">
        <f>+F40-F41</f>
        <v>1850</v>
      </c>
    </row>
    <row r="43" spans="3:6" s="1" customFormat="1" ht="13" x14ac:dyDescent="0.3">
      <c r="C43" s="1" t="s">
        <v>33</v>
      </c>
      <c r="D43" s="20">
        <v>150</v>
      </c>
      <c r="E43" s="20">
        <v>170</v>
      </c>
      <c r="F43" s="20">
        <v>190</v>
      </c>
    </row>
    <row r="44" spans="3:6" s="1" customFormat="1" ht="13" x14ac:dyDescent="0.3">
      <c r="C44" s="1" t="s">
        <v>34</v>
      </c>
      <c r="D44" s="20">
        <v>250</v>
      </c>
      <c r="E44" s="20">
        <v>350</v>
      </c>
      <c r="F44" s="20">
        <v>480</v>
      </c>
    </row>
    <row r="45" spans="3:6" s="1" customFormat="1" ht="13" x14ac:dyDescent="0.3">
      <c r="C45" s="1" t="s">
        <v>35</v>
      </c>
      <c r="D45" s="20">
        <v>150</v>
      </c>
      <c r="E45" s="20">
        <v>200</v>
      </c>
      <c r="F45" s="20">
        <v>275</v>
      </c>
    </row>
    <row r="46" spans="3:6" s="1" customFormat="1" ht="13.5" thickBot="1" x14ac:dyDescent="0.35">
      <c r="C46" s="1" t="s">
        <v>36</v>
      </c>
      <c r="D46" s="21">
        <v>300</v>
      </c>
      <c r="E46" s="21">
        <v>400</v>
      </c>
      <c r="F46" s="21">
        <v>550</v>
      </c>
    </row>
    <row r="47" spans="3:6" s="1" customFormat="1" ht="13.5" thickTop="1" x14ac:dyDescent="0.3">
      <c r="C47" s="1" t="s">
        <v>37</v>
      </c>
      <c r="D47" s="20">
        <f>+D42-D43-D44-D45-D46</f>
        <v>300</v>
      </c>
      <c r="E47" s="20">
        <f>+E42-E43-E44-E45-E46</f>
        <v>280</v>
      </c>
      <c r="F47" s="20">
        <f>+F42-F43-F44-F45-F46</f>
        <v>355</v>
      </c>
    </row>
    <row r="48" spans="3:6" s="1" customFormat="1" ht="13.5" thickBot="1" x14ac:dyDescent="0.35">
      <c r="C48" s="1" t="s">
        <v>38</v>
      </c>
      <c r="D48" s="21">
        <v>150</v>
      </c>
      <c r="E48" s="21">
        <v>170</v>
      </c>
      <c r="F48" s="21">
        <v>210</v>
      </c>
    </row>
    <row r="49" spans="3:6" s="1" customFormat="1" ht="13.5" thickTop="1" x14ac:dyDescent="0.3">
      <c r="C49" s="1" t="s">
        <v>39</v>
      </c>
      <c r="D49" s="20">
        <f>+D47-D48</f>
        <v>150</v>
      </c>
      <c r="E49" s="20">
        <f>+E47-E48</f>
        <v>110</v>
      </c>
      <c r="F49" s="20">
        <f>+F47-F48</f>
        <v>145</v>
      </c>
    </row>
    <row r="50" spans="3:6" s="1" customFormat="1" ht="13.5" thickBot="1" x14ac:dyDescent="0.35">
      <c r="C50" s="1" t="s">
        <v>41</v>
      </c>
      <c r="D50" s="21">
        <f>+D49*0.3625</f>
        <v>54.375</v>
      </c>
      <c r="E50" s="21">
        <f>+E49*0.3625</f>
        <v>39.875</v>
      </c>
      <c r="F50" s="21">
        <f>+F49*0.3625</f>
        <v>52.5625</v>
      </c>
    </row>
    <row r="51" spans="3:6" s="1" customFormat="1" ht="13.5" thickTop="1" x14ac:dyDescent="0.3">
      <c r="C51" s="1" t="s">
        <v>40</v>
      </c>
      <c r="D51" s="20">
        <f>+D49-D50</f>
        <v>95.625</v>
      </c>
      <c r="E51" s="20">
        <f>+E49-E50</f>
        <v>70.125</v>
      </c>
      <c r="F51" s="20">
        <f>+F49-F50</f>
        <v>92.4375</v>
      </c>
    </row>
    <row r="52" spans="3:6" s="1" customFormat="1" ht="13" x14ac:dyDescent="0.3"/>
  </sheetData>
  <mergeCells count="2">
    <mergeCell ref="C12:F12"/>
    <mergeCell ref="C36:F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4F5D7-03F8-4908-B130-21DAC95B2770}">
  <dimension ref="A1:Y57"/>
  <sheetViews>
    <sheetView showGridLines="0" topLeftCell="A9" zoomScale="90" zoomScaleNormal="90" workbookViewId="0">
      <selection activeCell="L55" sqref="L55"/>
    </sheetView>
  </sheetViews>
  <sheetFormatPr baseColWidth="10" defaultRowHeight="14.5" x14ac:dyDescent="0.35"/>
  <cols>
    <col min="1" max="1" width="8.453125" customWidth="1"/>
    <col min="2" max="2" width="4.81640625" customWidth="1"/>
    <col min="3" max="3" width="41.1796875" customWidth="1"/>
    <col min="4" max="6" width="11.6328125" customWidth="1"/>
    <col min="7" max="7" width="5.08984375" customWidth="1"/>
    <col min="8" max="10" width="11.6328125" customWidth="1"/>
    <col min="12" max="12" width="12.81640625" customWidth="1"/>
    <col min="13" max="13" width="5.453125" customWidth="1"/>
  </cols>
  <sheetData>
    <row r="1" spans="1:25" s="1" customFormat="1" ht="20.149999999999999" customHeight="1" x14ac:dyDescent="0.45">
      <c r="A1" s="2" t="str">
        <f>+Introduccion!A1</f>
        <v>Facultad de Economía y Gestión Empresarial</v>
      </c>
    </row>
    <row r="2" spans="1:25" s="1" customFormat="1" ht="13.5" customHeight="1" x14ac:dyDescent="0.3">
      <c r="A2" s="3" t="str">
        <f>+Introduccion!A2</f>
        <v xml:space="preserve"> </v>
      </c>
    </row>
    <row r="3" spans="1:25" s="1" customFormat="1" ht="13.5" customHeight="1" x14ac:dyDescent="0.3">
      <c r="A3" s="3"/>
    </row>
    <row r="4" spans="1:25" s="1" customFormat="1" ht="13.5" customHeight="1" x14ac:dyDescent="0.35">
      <c r="A4" s="4" t="str">
        <f>+Introduccion!A4</f>
        <v>Mariano Merchán Fossati</v>
      </c>
    </row>
    <row r="5" spans="1:25" s="1" customFormat="1" ht="13.5" customHeight="1" x14ac:dyDescent="0.3">
      <c r="A5" s="5"/>
      <c r="B5" s="5"/>
      <c r="C5" s="5"/>
      <c r="D5" s="5"/>
      <c r="E5" s="5"/>
      <c r="F5" s="5"/>
      <c r="G5" s="5"/>
      <c r="H5" s="5"/>
      <c r="I5" s="5"/>
      <c r="J5" s="5"/>
      <c r="K5" s="5"/>
      <c r="L5" s="5"/>
      <c r="M5" s="5"/>
      <c r="N5" s="5"/>
    </row>
    <row r="6" spans="1:25" s="1" customFormat="1" ht="16" customHeight="1" x14ac:dyDescent="0.35">
      <c r="A6" s="6" t="str">
        <f>+Introduccion!A6</f>
        <v>Análisis Financiero</v>
      </c>
      <c r="B6" s="7"/>
      <c r="C6" s="7"/>
      <c r="D6" s="7"/>
      <c r="E6" s="7"/>
      <c r="F6" s="7"/>
      <c r="G6" s="7"/>
      <c r="H6" s="7"/>
      <c r="I6" s="7"/>
      <c r="J6" s="7"/>
      <c r="K6" s="7"/>
      <c r="L6" s="7"/>
      <c r="M6" s="7"/>
      <c r="N6" s="7"/>
    </row>
    <row r="7" spans="1:25" s="1" customFormat="1" ht="16" customHeight="1" x14ac:dyDescent="0.35">
      <c r="A7" s="8"/>
      <c r="B7" s="9" t="s">
        <v>6</v>
      </c>
      <c r="C7" s="8"/>
      <c r="D7" s="8"/>
      <c r="E7" s="8"/>
      <c r="F7" s="8"/>
      <c r="G7" s="8"/>
      <c r="H7" s="8"/>
      <c r="I7" s="8"/>
      <c r="J7" s="8"/>
      <c r="K7" s="8"/>
      <c r="L7" s="8"/>
      <c r="M7" s="8"/>
      <c r="N7" s="8"/>
    </row>
    <row r="8" spans="1:25" ht="15" customHeight="1" x14ac:dyDescent="0.35"/>
    <row r="9" spans="1:25" x14ac:dyDescent="0.35">
      <c r="B9" s="16" t="s">
        <v>53</v>
      </c>
      <c r="C9" s="13"/>
      <c r="D9" s="13"/>
      <c r="E9" s="13"/>
      <c r="F9" s="13"/>
      <c r="G9" s="13"/>
      <c r="H9" s="13"/>
    </row>
    <row r="10" spans="1:25" x14ac:dyDescent="0.35">
      <c r="A10" s="1"/>
      <c r="B10" s="10"/>
      <c r="C10" s="1"/>
      <c r="D10" s="1"/>
      <c r="E10" s="1"/>
      <c r="F10" s="1"/>
      <c r="G10" s="1"/>
      <c r="H10" s="1"/>
      <c r="I10" s="1"/>
      <c r="J10" s="1"/>
      <c r="K10" s="1"/>
      <c r="L10" s="1"/>
      <c r="M10" s="1"/>
      <c r="N10" s="1"/>
      <c r="O10" s="1"/>
      <c r="P10" s="1"/>
      <c r="Q10" s="1"/>
      <c r="R10" s="1"/>
      <c r="S10" s="1"/>
      <c r="T10" s="1"/>
      <c r="U10" s="1"/>
      <c r="V10" s="1"/>
      <c r="W10" s="1"/>
      <c r="X10" s="1"/>
      <c r="Y10" s="1"/>
    </row>
    <row r="11" spans="1:25" s="1" customFormat="1" ht="13" x14ac:dyDescent="0.3"/>
    <row r="12" spans="1:25" s="1" customFormat="1" ht="13" x14ac:dyDescent="0.3">
      <c r="C12" s="32" t="s">
        <v>7</v>
      </c>
      <c r="D12" s="32"/>
      <c r="E12" s="32"/>
      <c r="F12" s="32"/>
      <c r="H12" s="32" t="s">
        <v>49</v>
      </c>
      <c r="I12" s="32"/>
      <c r="J12" s="32"/>
    </row>
    <row r="13" spans="1:25" s="1" customFormat="1" ht="13" x14ac:dyDescent="0.3">
      <c r="D13" s="19">
        <v>2023</v>
      </c>
      <c r="E13" s="19">
        <v>2024</v>
      </c>
      <c r="F13" s="19">
        <v>2025</v>
      </c>
      <c r="H13" s="19">
        <f>+D13</f>
        <v>2023</v>
      </c>
      <c r="I13" s="19">
        <f>+E13</f>
        <v>2024</v>
      </c>
      <c r="J13" s="19">
        <f>+F13</f>
        <v>2025</v>
      </c>
    </row>
    <row r="14" spans="1:25" s="1" customFormat="1" ht="13" x14ac:dyDescent="0.3">
      <c r="C14" s="1" t="s">
        <v>8</v>
      </c>
      <c r="D14" s="23">
        <v>82</v>
      </c>
      <c r="E14" s="23">
        <v>113</v>
      </c>
      <c r="F14" s="23">
        <v>151</v>
      </c>
      <c r="H14" s="24"/>
      <c r="I14" s="24"/>
      <c r="J14" s="24"/>
    </row>
    <row r="15" spans="1:25" s="1" customFormat="1" ht="13" x14ac:dyDescent="0.3">
      <c r="C15" s="1" t="s">
        <v>9</v>
      </c>
      <c r="D15" s="23">
        <v>700</v>
      </c>
      <c r="E15" s="23">
        <v>1100</v>
      </c>
      <c r="F15" s="23">
        <v>1600</v>
      </c>
      <c r="H15" s="24"/>
      <c r="I15" s="24"/>
      <c r="J15" s="24"/>
    </row>
    <row r="16" spans="1:25" s="1" customFormat="1" ht="13.5" thickBot="1" x14ac:dyDescent="0.35">
      <c r="C16" s="1" t="s">
        <v>10</v>
      </c>
      <c r="D16" s="25">
        <v>450</v>
      </c>
      <c r="E16" s="25">
        <v>800</v>
      </c>
      <c r="F16" s="25">
        <v>1275</v>
      </c>
      <c r="H16" s="26"/>
      <c r="I16" s="26"/>
      <c r="J16" s="26"/>
    </row>
    <row r="17" spans="3:10" s="1" customFormat="1" ht="13.5" thickTop="1" x14ac:dyDescent="0.3">
      <c r="C17" s="1" t="s">
        <v>11</v>
      </c>
      <c r="D17" s="23">
        <f>+D14+D15+D16</f>
        <v>1232</v>
      </c>
      <c r="E17" s="23">
        <f>+E14+E15+E16</f>
        <v>2013</v>
      </c>
      <c r="F17" s="23">
        <f>+F14+F15+F16</f>
        <v>3026</v>
      </c>
      <c r="H17" s="24"/>
      <c r="I17" s="24"/>
      <c r="J17" s="24"/>
    </row>
    <row r="18" spans="3:10" s="1" customFormat="1" ht="13" x14ac:dyDescent="0.3">
      <c r="C18" s="1" t="s">
        <v>12</v>
      </c>
      <c r="D18" s="23">
        <v>4980</v>
      </c>
      <c r="E18" s="23">
        <v>4980</v>
      </c>
      <c r="F18" s="23">
        <v>4980</v>
      </c>
      <c r="H18" s="24"/>
      <c r="I18" s="24"/>
      <c r="J18" s="24"/>
    </row>
    <row r="19" spans="3:10" s="1" customFormat="1" ht="13.5" thickBot="1" x14ac:dyDescent="0.35">
      <c r="C19" s="1" t="s">
        <v>13</v>
      </c>
      <c r="D19" s="25">
        <v>3250</v>
      </c>
      <c r="E19" s="25">
        <v>3650</v>
      </c>
      <c r="F19" s="25">
        <v>3950</v>
      </c>
      <c r="H19" s="26"/>
      <c r="I19" s="26"/>
      <c r="J19" s="26"/>
    </row>
    <row r="20" spans="3:10" s="1" customFormat="1" ht="14" thickTop="1" thickBot="1" x14ac:dyDescent="0.35">
      <c r="C20" s="1" t="s">
        <v>14</v>
      </c>
      <c r="D20" s="27">
        <f>+D18-D19</f>
        <v>1730</v>
      </c>
      <c r="E20" s="27">
        <f>+E18-E19</f>
        <v>1330</v>
      </c>
      <c r="F20" s="27">
        <f>+F18-F19</f>
        <v>1030</v>
      </c>
      <c r="H20" s="28"/>
      <c r="I20" s="28"/>
      <c r="J20" s="28"/>
    </row>
    <row r="21" spans="3:10" s="1" customFormat="1" ht="13.5" thickTop="1" x14ac:dyDescent="0.3">
      <c r="C21" s="10" t="s">
        <v>15</v>
      </c>
      <c r="D21" s="23">
        <f>+D17+D20</f>
        <v>2962</v>
      </c>
      <c r="E21" s="23">
        <f>+E17+E20</f>
        <v>3343</v>
      </c>
      <c r="F21" s="23">
        <f>+F17+F20</f>
        <v>4056</v>
      </c>
      <c r="H21" s="24"/>
      <c r="I21" s="24"/>
      <c r="J21" s="24"/>
    </row>
    <row r="22" spans="3:10" s="1" customFormat="1" ht="13" x14ac:dyDescent="0.3">
      <c r="D22" s="20"/>
      <c r="E22" s="20"/>
      <c r="F22" s="20"/>
    </row>
    <row r="23" spans="3:10" s="1" customFormat="1" ht="13" x14ac:dyDescent="0.3">
      <c r="C23" s="1" t="s">
        <v>16</v>
      </c>
      <c r="D23" s="23">
        <v>300</v>
      </c>
      <c r="E23" s="23">
        <v>361</v>
      </c>
      <c r="F23" s="23">
        <v>433</v>
      </c>
      <c r="H23" s="24"/>
      <c r="I23" s="24"/>
      <c r="J23" s="24"/>
    </row>
    <row r="24" spans="3:10" s="1" customFormat="1" ht="13.5" thickBot="1" x14ac:dyDescent="0.35">
      <c r="C24" s="1" t="s">
        <v>17</v>
      </c>
      <c r="D24" s="25">
        <v>180</v>
      </c>
      <c r="E24" s="25">
        <v>200</v>
      </c>
      <c r="F24" s="25">
        <v>270</v>
      </c>
      <c r="H24" s="26"/>
      <c r="I24" s="26"/>
      <c r="J24" s="26"/>
    </row>
    <row r="25" spans="3:10" s="1" customFormat="1" ht="13.5" thickTop="1" x14ac:dyDescent="0.3">
      <c r="C25" s="1" t="s">
        <v>18</v>
      </c>
      <c r="D25" s="23">
        <f>+D23+D24</f>
        <v>480</v>
      </c>
      <c r="E25" s="23">
        <f>+E23+E24</f>
        <v>561</v>
      </c>
      <c r="F25" s="23">
        <f>+F23+F24</f>
        <v>703</v>
      </c>
      <c r="H25" s="24"/>
      <c r="I25" s="24"/>
      <c r="J25" s="24"/>
    </row>
    <row r="26" spans="3:10" s="1" customFormat="1" ht="13.5" thickBot="1" x14ac:dyDescent="0.35">
      <c r="C26" s="1" t="s">
        <v>19</v>
      </c>
      <c r="D26" s="25">
        <v>1786</v>
      </c>
      <c r="E26" s="25">
        <v>2016</v>
      </c>
      <c r="F26" s="25">
        <v>2495</v>
      </c>
      <c r="H26" s="26"/>
      <c r="I26" s="26"/>
      <c r="J26" s="26"/>
    </row>
    <row r="27" spans="3:10" s="1" customFormat="1" ht="13.5" thickTop="1" x14ac:dyDescent="0.3">
      <c r="C27" s="10" t="s">
        <v>20</v>
      </c>
      <c r="D27" s="23">
        <f>+D25+D26</f>
        <v>2266</v>
      </c>
      <c r="E27" s="23">
        <f>+E25+E26</f>
        <v>2577</v>
      </c>
      <c r="F27" s="23">
        <f>+F25+F26</f>
        <v>3198</v>
      </c>
      <c r="H27" s="24"/>
      <c r="I27" s="24"/>
      <c r="J27" s="24"/>
    </row>
    <row r="28" spans="3:10" s="1" customFormat="1" ht="13" x14ac:dyDescent="0.3">
      <c r="C28" s="1" t="s">
        <v>21</v>
      </c>
      <c r="D28" s="23">
        <v>400</v>
      </c>
      <c r="E28" s="23">
        <v>400</v>
      </c>
      <c r="F28" s="23">
        <v>400</v>
      </c>
      <c r="H28" s="24"/>
      <c r="I28" s="24"/>
      <c r="J28" s="24"/>
    </row>
    <row r="29" spans="3:10" s="1" customFormat="1" ht="13" x14ac:dyDescent="0.3">
      <c r="C29" s="1" t="s">
        <v>22</v>
      </c>
      <c r="D29" s="23">
        <v>153</v>
      </c>
      <c r="E29" s="23">
        <v>153</v>
      </c>
      <c r="F29" s="23">
        <v>153</v>
      </c>
      <c r="H29" s="24"/>
      <c r="I29" s="24"/>
      <c r="J29" s="24"/>
    </row>
    <row r="30" spans="3:10" s="1" customFormat="1" ht="13" x14ac:dyDescent="0.3">
      <c r="C30" s="1" t="s">
        <v>23</v>
      </c>
      <c r="D30" s="23">
        <v>47</v>
      </c>
      <c r="E30" s="23">
        <f>+D30+D31</f>
        <v>142.625</v>
      </c>
      <c r="F30" s="23">
        <f>+E30+E31</f>
        <v>212.75</v>
      </c>
      <c r="H30" s="24"/>
      <c r="I30" s="24"/>
      <c r="J30" s="24"/>
    </row>
    <row r="31" spans="3:10" s="1" customFormat="1" ht="13.5" thickBot="1" x14ac:dyDescent="0.35">
      <c r="C31" s="1" t="s">
        <v>24</v>
      </c>
      <c r="D31" s="25">
        <f>+D51</f>
        <v>95.625</v>
      </c>
      <c r="E31" s="25">
        <f>+E51</f>
        <v>70.125</v>
      </c>
      <c r="F31" s="25">
        <f>+F51</f>
        <v>92.4375</v>
      </c>
      <c r="H31" s="26"/>
      <c r="I31" s="26"/>
      <c r="J31" s="26"/>
    </row>
    <row r="32" spans="3:10" s="1" customFormat="1" ht="14" thickTop="1" thickBot="1" x14ac:dyDescent="0.35">
      <c r="C32" s="1" t="s">
        <v>25</v>
      </c>
      <c r="D32" s="27">
        <f>+D28+D29+D30+D31</f>
        <v>695.625</v>
      </c>
      <c r="E32" s="27">
        <f>+E28+E29+E30+E31</f>
        <v>765.75</v>
      </c>
      <c r="F32" s="27">
        <f>+F28+F29+F30+F31</f>
        <v>858.1875</v>
      </c>
      <c r="H32" s="28"/>
      <c r="I32" s="28"/>
      <c r="J32" s="28"/>
    </row>
    <row r="33" spans="3:10" s="1" customFormat="1" ht="13.5" thickTop="1" x14ac:dyDescent="0.3">
      <c r="C33" s="10" t="s">
        <v>26</v>
      </c>
      <c r="D33" s="23">
        <f>+D32+D27</f>
        <v>2961.625</v>
      </c>
      <c r="E33" s="23">
        <f>+E32+E27</f>
        <v>3342.75</v>
      </c>
      <c r="F33" s="23">
        <f>+F32+F27</f>
        <v>4056.1875</v>
      </c>
      <c r="H33" s="24"/>
      <c r="I33" s="24"/>
      <c r="J33" s="24"/>
    </row>
    <row r="34" spans="3:10" s="1" customFormat="1" ht="13" x14ac:dyDescent="0.3"/>
    <row r="35" spans="3:10" s="1" customFormat="1" ht="13" x14ac:dyDescent="0.3"/>
    <row r="36" spans="3:10" s="1" customFormat="1" ht="13" x14ac:dyDescent="0.3">
      <c r="C36" s="32" t="s">
        <v>27</v>
      </c>
      <c r="D36" s="32"/>
      <c r="E36" s="32"/>
      <c r="F36" s="32"/>
    </row>
    <row r="37" spans="3:10" s="1" customFormat="1" ht="13" x14ac:dyDescent="0.3">
      <c r="D37" s="19">
        <f>+D13</f>
        <v>2023</v>
      </c>
      <c r="E37" s="19">
        <f>+E13</f>
        <v>2024</v>
      </c>
      <c r="F37" s="19">
        <f>+F13</f>
        <v>2025</v>
      </c>
      <c r="H37" s="19">
        <f>+D37</f>
        <v>2023</v>
      </c>
      <c r="I37" s="19">
        <f>+E37</f>
        <v>2024</v>
      </c>
      <c r="J37" s="19">
        <f>+F37</f>
        <v>2025</v>
      </c>
    </row>
    <row r="38" spans="3:10" s="1" customFormat="1" ht="13" x14ac:dyDescent="0.3">
      <c r="C38" s="1" t="s">
        <v>28</v>
      </c>
      <c r="D38" s="23">
        <v>3200</v>
      </c>
      <c r="E38" s="23">
        <v>4350</v>
      </c>
      <c r="F38" s="23">
        <v>5600</v>
      </c>
      <c r="H38" s="24"/>
      <c r="I38" s="24"/>
      <c r="J38" s="24"/>
    </row>
    <row r="39" spans="3:10" s="1" customFormat="1" ht="13.5" thickBot="1" x14ac:dyDescent="0.35">
      <c r="C39" s="1" t="s">
        <v>29</v>
      </c>
      <c r="D39" s="25">
        <v>150</v>
      </c>
      <c r="E39" s="25">
        <v>200</v>
      </c>
      <c r="F39" s="25">
        <v>250</v>
      </c>
      <c r="H39" s="26"/>
      <c r="I39" s="26"/>
      <c r="J39" s="26"/>
    </row>
    <row r="40" spans="3:10" s="1" customFormat="1" ht="13.5" thickTop="1" x14ac:dyDescent="0.3">
      <c r="C40" s="1" t="s">
        <v>30</v>
      </c>
      <c r="D40" s="23">
        <f>+D38-D39</f>
        <v>3050</v>
      </c>
      <c r="E40" s="23">
        <f>+E38-E39</f>
        <v>4150</v>
      </c>
      <c r="F40" s="23">
        <f>+F38-F39</f>
        <v>5350</v>
      </c>
      <c r="H40" s="24"/>
      <c r="I40" s="24"/>
      <c r="J40" s="24"/>
    </row>
    <row r="41" spans="3:10" s="1" customFormat="1" ht="13.5" thickBot="1" x14ac:dyDescent="0.35">
      <c r="C41" s="1" t="s">
        <v>31</v>
      </c>
      <c r="D41" s="25">
        <v>1900</v>
      </c>
      <c r="E41" s="25">
        <v>2750</v>
      </c>
      <c r="F41" s="25">
        <v>3500</v>
      </c>
      <c r="H41" s="26"/>
      <c r="I41" s="26"/>
      <c r="J41" s="26"/>
    </row>
    <row r="42" spans="3:10" s="1" customFormat="1" ht="13.5" thickTop="1" x14ac:dyDescent="0.3">
      <c r="C42" s="1" t="s">
        <v>32</v>
      </c>
      <c r="D42" s="23">
        <f>+D40-D41</f>
        <v>1150</v>
      </c>
      <c r="E42" s="23">
        <f>+E40-E41</f>
        <v>1400</v>
      </c>
      <c r="F42" s="23">
        <f>+F40-F41</f>
        <v>1850</v>
      </c>
      <c r="H42" s="24"/>
      <c r="I42" s="24"/>
      <c r="J42" s="24"/>
    </row>
    <row r="43" spans="3:10" s="1" customFormat="1" ht="13" x14ac:dyDescent="0.3">
      <c r="C43" s="1" t="s">
        <v>33</v>
      </c>
      <c r="D43" s="23">
        <v>150</v>
      </c>
      <c r="E43" s="23">
        <v>170</v>
      </c>
      <c r="F43" s="23">
        <v>190</v>
      </c>
      <c r="H43" s="24"/>
      <c r="I43" s="24"/>
      <c r="J43" s="24"/>
    </row>
    <row r="44" spans="3:10" s="1" customFormat="1" ht="13" x14ac:dyDescent="0.3">
      <c r="C44" s="1" t="s">
        <v>34</v>
      </c>
      <c r="D44" s="23">
        <v>250</v>
      </c>
      <c r="E44" s="23">
        <v>350</v>
      </c>
      <c r="F44" s="23">
        <v>480</v>
      </c>
      <c r="H44" s="24"/>
      <c r="I44" s="24"/>
      <c r="J44" s="24"/>
    </row>
    <row r="45" spans="3:10" s="1" customFormat="1" ht="13" x14ac:dyDescent="0.3">
      <c r="C45" s="1" t="s">
        <v>35</v>
      </c>
      <c r="D45" s="23">
        <v>150</v>
      </c>
      <c r="E45" s="23">
        <v>200</v>
      </c>
      <c r="F45" s="23">
        <v>275</v>
      </c>
      <c r="H45" s="24"/>
      <c r="I45" s="24"/>
      <c r="J45" s="24"/>
    </row>
    <row r="46" spans="3:10" s="1" customFormat="1" ht="13.5" thickBot="1" x14ac:dyDescent="0.35">
      <c r="C46" s="1" t="s">
        <v>36</v>
      </c>
      <c r="D46" s="25">
        <v>300</v>
      </c>
      <c r="E46" s="25">
        <v>400</v>
      </c>
      <c r="F46" s="25">
        <v>550</v>
      </c>
      <c r="H46" s="26"/>
      <c r="I46" s="26"/>
      <c r="J46" s="26"/>
    </row>
    <row r="47" spans="3:10" s="1" customFormat="1" ht="13.5" thickTop="1" x14ac:dyDescent="0.3">
      <c r="C47" s="1" t="s">
        <v>37</v>
      </c>
      <c r="D47" s="23">
        <f>+D42-D43-D44-D45-D46</f>
        <v>300</v>
      </c>
      <c r="E47" s="23">
        <f>+E42-E43-E44-E45-E46</f>
        <v>280</v>
      </c>
      <c r="F47" s="23">
        <f>+F42-F43-F44-F45-F46</f>
        <v>355</v>
      </c>
      <c r="H47" s="24"/>
      <c r="I47" s="24"/>
      <c r="J47" s="24"/>
    </row>
    <row r="48" spans="3:10" s="1" customFormat="1" ht="13.5" thickBot="1" x14ac:dyDescent="0.35">
      <c r="C48" s="1" t="s">
        <v>38</v>
      </c>
      <c r="D48" s="25">
        <v>150</v>
      </c>
      <c r="E48" s="25">
        <v>170</v>
      </c>
      <c r="F48" s="25">
        <v>210</v>
      </c>
      <c r="H48" s="26"/>
      <c r="I48" s="26"/>
      <c r="J48" s="26"/>
    </row>
    <row r="49" spans="3:10" s="1" customFormat="1" ht="13.5" thickTop="1" x14ac:dyDescent="0.3">
      <c r="C49" s="1" t="s">
        <v>39</v>
      </c>
      <c r="D49" s="23">
        <f>+D47-D48</f>
        <v>150</v>
      </c>
      <c r="E49" s="23">
        <f>+E47-E48</f>
        <v>110</v>
      </c>
      <c r="F49" s="23">
        <f>+F47-F48</f>
        <v>145</v>
      </c>
      <c r="H49" s="24"/>
      <c r="I49" s="24"/>
      <c r="J49" s="24"/>
    </row>
    <row r="50" spans="3:10" s="1" customFormat="1" ht="13.5" thickBot="1" x14ac:dyDescent="0.35">
      <c r="C50" s="1" t="s">
        <v>41</v>
      </c>
      <c r="D50" s="25">
        <f>+D49*0.3625</f>
        <v>54.375</v>
      </c>
      <c r="E50" s="25">
        <f>+E49*0.3625</f>
        <v>39.875</v>
      </c>
      <c r="F50" s="25">
        <f>+F49*0.3625</f>
        <v>52.5625</v>
      </c>
      <c r="H50" s="26"/>
      <c r="I50" s="26"/>
      <c r="J50" s="26"/>
    </row>
    <row r="51" spans="3:10" s="1" customFormat="1" ht="13.5" thickTop="1" x14ac:dyDescent="0.3">
      <c r="C51" s="1" t="s">
        <v>40</v>
      </c>
      <c r="D51" s="23">
        <f>+D49-D50</f>
        <v>95.625</v>
      </c>
      <c r="E51" s="23">
        <f>+E49-E50</f>
        <v>70.125</v>
      </c>
      <c r="F51" s="23">
        <f>+F49-F50</f>
        <v>92.4375</v>
      </c>
      <c r="H51" s="24"/>
      <c r="I51" s="24"/>
      <c r="J51" s="24"/>
    </row>
    <row r="52" spans="3:10" s="1" customFormat="1" ht="13" x14ac:dyDescent="0.3"/>
    <row r="53" spans="3:10" s="1" customFormat="1" ht="13" x14ac:dyDescent="0.3"/>
    <row r="54" spans="3:10" s="1" customFormat="1" ht="13.5" thickBot="1" x14ac:dyDescent="0.35">
      <c r="C54" s="10" t="s">
        <v>50</v>
      </c>
    </row>
    <row r="55" spans="3:10" s="1" customFormat="1" ht="74.5" customHeight="1" thickBot="1" x14ac:dyDescent="0.35">
      <c r="C55" s="29" t="s">
        <v>51</v>
      </c>
      <c r="D55" s="30"/>
      <c r="E55" s="30"/>
      <c r="F55" s="30"/>
      <c r="G55" s="30"/>
      <c r="H55" s="30"/>
      <c r="I55" s="30"/>
      <c r="J55" s="31"/>
    </row>
    <row r="56" spans="3:10" s="1" customFormat="1" ht="13" x14ac:dyDescent="0.3"/>
    <row r="57" spans="3:10" s="1" customFormat="1" ht="13" x14ac:dyDescent="0.3"/>
  </sheetData>
  <mergeCells count="4">
    <mergeCell ref="C12:F12"/>
    <mergeCell ref="C36:F36"/>
    <mergeCell ref="H12:J12"/>
    <mergeCell ref="C55:J5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2109C-6BA8-4739-97ED-2A1B72491E60}">
  <dimension ref="A1:U57"/>
  <sheetViews>
    <sheetView showGridLines="0" topLeftCell="A22" zoomScale="90" zoomScaleNormal="90" workbookViewId="0">
      <selection activeCell="K55" sqref="K55"/>
    </sheetView>
  </sheetViews>
  <sheetFormatPr baseColWidth="10" defaultRowHeight="14.5" x14ac:dyDescent="0.35"/>
  <cols>
    <col min="1" max="1" width="8.453125" customWidth="1"/>
    <col min="2" max="2" width="4.81640625" customWidth="1"/>
    <col min="3" max="3" width="41.1796875" customWidth="1"/>
    <col min="4" max="6" width="11.6328125" customWidth="1"/>
    <col min="7" max="7" width="5.08984375" customWidth="1"/>
    <col min="8" max="9" width="11.6328125" customWidth="1"/>
    <col min="10" max="10" width="3.90625" customWidth="1"/>
    <col min="11" max="12" width="11.6328125" customWidth="1"/>
  </cols>
  <sheetData>
    <row r="1" spans="1:21" s="1" customFormat="1" ht="20.149999999999999" customHeight="1" x14ac:dyDescent="0.45">
      <c r="A1" s="2" t="str">
        <f>+Introduccion!A1</f>
        <v>Facultad de Economía y Gestión Empresarial</v>
      </c>
    </row>
    <row r="2" spans="1:21" s="1" customFormat="1" ht="13.5" customHeight="1" x14ac:dyDescent="0.3">
      <c r="A2" s="3" t="str">
        <f>+Introduccion!A2</f>
        <v xml:space="preserve"> </v>
      </c>
    </row>
    <row r="3" spans="1:21" s="1" customFormat="1" ht="13.5" customHeight="1" x14ac:dyDescent="0.3">
      <c r="A3" s="3"/>
    </row>
    <row r="4" spans="1:21" s="1" customFormat="1" ht="13.5" customHeight="1" x14ac:dyDescent="0.35">
      <c r="A4" s="4" t="str">
        <f>+Introduccion!A4</f>
        <v>Mariano Merchán Fossati</v>
      </c>
    </row>
    <row r="5" spans="1:21" s="1" customFormat="1" ht="13.5" customHeight="1" x14ac:dyDescent="0.3">
      <c r="A5" s="5"/>
      <c r="B5" s="5"/>
      <c r="C5" s="5"/>
      <c r="D5" s="5"/>
      <c r="E5" s="5"/>
      <c r="F5" s="5"/>
      <c r="G5" s="5"/>
      <c r="H5" s="5"/>
      <c r="I5" s="5"/>
      <c r="J5" s="5"/>
      <c r="K5" s="5"/>
      <c r="L5" s="5"/>
    </row>
    <row r="6" spans="1:21" s="1" customFormat="1" ht="16" customHeight="1" x14ac:dyDescent="0.35">
      <c r="A6" s="6" t="str">
        <f>+Introduccion!A6</f>
        <v>Análisis Financiero</v>
      </c>
      <c r="B6" s="7"/>
      <c r="C6" s="7"/>
      <c r="D6" s="7"/>
      <c r="E6" s="7"/>
      <c r="F6" s="7"/>
      <c r="G6" s="7"/>
      <c r="H6" s="7"/>
      <c r="I6" s="7"/>
      <c r="J6" s="7"/>
      <c r="K6" s="7"/>
      <c r="L6" s="7"/>
    </row>
    <row r="7" spans="1:21" s="1" customFormat="1" ht="16" customHeight="1" x14ac:dyDescent="0.35">
      <c r="A7" s="8"/>
      <c r="B7" s="9" t="s">
        <v>6</v>
      </c>
      <c r="C7" s="8"/>
      <c r="D7" s="8"/>
      <c r="E7" s="8"/>
      <c r="F7" s="8"/>
      <c r="G7" s="8"/>
      <c r="H7" s="8"/>
      <c r="I7" s="8"/>
      <c r="J7" s="8"/>
      <c r="K7" s="8"/>
      <c r="L7" s="8"/>
    </row>
    <row r="8" spans="1:21" ht="15" customHeight="1" x14ac:dyDescent="0.35"/>
    <row r="9" spans="1:21" x14ac:dyDescent="0.35">
      <c r="B9" s="16" t="s">
        <v>53</v>
      </c>
      <c r="C9" s="13"/>
      <c r="D9" s="13"/>
      <c r="E9" s="13"/>
      <c r="F9" s="13"/>
      <c r="G9" s="13"/>
    </row>
    <row r="10" spans="1:21" x14ac:dyDescent="0.35">
      <c r="A10" s="1"/>
      <c r="B10" s="10"/>
      <c r="C10" s="1"/>
      <c r="D10" s="1"/>
      <c r="E10" s="1"/>
      <c r="F10" s="1"/>
      <c r="G10" s="1"/>
      <c r="H10" s="1"/>
      <c r="I10" s="1"/>
      <c r="J10" s="1"/>
      <c r="K10" s="1"/>
      <c r="L10" s="1"/>
      <c r="M10" s="1"/>
      <c r="N10" s="1"/>
      <c r="O10" s="1"/>
      <c r="P10" s="1"/>
      <c r="Q10" s="1"/>
      <c r="R10" s="1"/>
      <c r="S10" s="1"/>
      <c r="T10" s="1"/>
      <c r="U10" s="1"/>
    </row>
    <row r="11" spans="1:21" s="1" customFormat="1" ht="13" x14ac:dyDescent="0.3">
      <c r="H11" s="32" t="s">
        <v>62</v>
      </c>
      <c r="I11" s="32"/>
      <c r="K11" s="32" t="s">
        <v>62</v>
      </c>
      <c r="L11" s="32"/>
    </row>
    <row r="12" spans="1:21" s="1" customFormat="1" ht="13" x14ac:dyDescent="0.3">
      <c r="C12" s="32" t="s">
        <v>7</v>
      </c>
      <c r="D12" s="32"/>
      <c r="E12" s="32"/>
      <c r="F12" s="32"/>
      <c r="H12" s="32" t="s">
        <v>63</v>
      </c>
      <c r="I12" s="32"/>
      <c r="J12" s="10"/>
      <c r="K12" s="32" t="s">
        <v>64</v>
      </c>
      <c r="L12" s="32"/>
    </row>
    <row r="13" spans="1:21" s="1" customFormat="1" ht="13" x14ac:dyDescent="0.3">
      <c r="D13" s="19">
        <v>2023</v>
      </c>
      <c r="E13" s="19">
        <v>2024</v>
      </c>
      <c r="F13" s="19">
        <v>2025</v>
      </c>
      <c r="H13" s="19">
        <f>+E13</f>
        <v>2024</v>
      </c>
      <c r="I13" s="19">
        <f>+F13</f>
        <v>2025</v>
      </c>
      <c r="K13" s="19">
        <f>+H13</f>
        <v>2024</v>
      </c>
      <c r="L13" s="19">
        <f>+I13</f>
        <v>2025</v>
      </c>
    </row>
    <row r="14" spans="1:21" s="1" customFormat="1" ht="13" x14ac:dyDescent="0.3">
      <c r="C14" s="1" t="s">
        <v>8</v>
      </c>
      <c r="D14" s="23">
        <v>82</v>
      </c>
      <c r="E14" s="23">
        <v>113</v>
      </c>
      <c r="F14" s="23">
        <v>151</v>
      </c>
      <c r="H14" s="24"/>
      <c r="I14" s="24"/>
      <c r="K14" s="24"/>
      <c r="L14" s="24"/>
    </row>
    <row r="15" spans="1:21" s="1" customFormat="1" ht="13" x14ac:dyDescent="0.3">
      <c r="C15" s="1" t="s">
        <v>9</v>
      </c>
      <c r="D15" s="23">
        <v>700</v>
      </c>
      <c r="E15" s="23">
        <v>1100</v>
      </c>
      <c r="F15" s="23">
        <v>1600</v>
      </c>
      <c r="H15" s="24"/>
      <c r="I15" s="24"/>
      <c r="K15" s="24"/>
      <c r="L15" s="24"/>
    </row>
    <row r="16" spans="1:21" s="1" customFormat="1" ht="13.5" thickBot="1" x14ac:dyDescent="0.35">
      <c r="C16" s="1" t="s">
        <v>10</v>
      </c>
      <c r="D16" s="25">
        <v>450</v>
      </c>
      <c r="E16" s="25">
        <v>800</v>
      </c>
      <c r="F16" s="25">
        <v>1275</v>
      </c>
      <c r="H16" s="26"/>
      <c r="I16" s="26"/>
      <c r="K16" s="26"/>
      <c r="L16" s="26"/>
    </row>
    <row r="17" spans="3:12" s="1" customFormat="1" ht="13.5" thickTop="1" x14ac:dyDescent="0.3">
      <c r="C17" s="1" t="s">
        <v>11</v>
      </c>
      <c r="D17" s="23">
        <f>+D14+D15+D16</f>
        <v>1232</v>
      </c>
      <c r="E17" s="23">
        <f>+E14+E15+E16</f>
        <v>2013</v>
      </c>
      <c r="F17" s="23">
        <f>+F14+F15+F16</f>
        <v>3026</v>
      </c>
      <c r="H17" s="24"/>
      <c r="I17" s="24"/>
      <c r="K17" s="24"/>
      <c r="L17" s="24"/>
    </row>
    <row r="18" spans="3:12" s="1" customFormat="1" ht="13" x14ac:dyDescent="0.3">
      <c r="C18" s="1" t="s">
        <v>12</v>
      </c>
      <c r="D18" s="23">
        <v>4980</v>
      </c>
      <c r="E18" s="23">
        <v>4980</v>
      </c>
      <c r="F18" s="23">
        <v>4980</v>
      </c>
      <c r="H18" s="24"/>
      <c r="I18" s="24"/>
      <c r="K18" s="24"/>
      <c r="L18" s="24"/>
    </row>
    <row r="19" spans="3:12" s="1" customFormat="1" ht="13.5" thickBot="1" x14ac:dyDescent="0.35">
      <c r="C19" s="1" t="s">
        <v>13</v>
      </c>
      <c r="D19" s="25">
        <v>3250</v>
      </c>
      <c r="E19" s="25">
        <v>3650</v>
      </c>
      <c r="F19" s="25">
        <v>3950</v>
      </c>
      <c r="H19" s="26"/>
      <c r="I19" s="26"/>
      <c r="K19" s="26"/>
      <c r="L19" s="26"/>
    </row>
    <row r="20" spans="3:12" s="1" customFormat="1" ht="14" thickTop="1" thickBot="1" x14ac:dyDescent="0.35">
      <c r="C20" s="1" t="s">
        <v>14</v>
      </c>
      <c r="D20" s="27">
        <f>+D18-D19</f>
        <v>1730</v>
      </c>
      <c r="E20" s="27">
        <f>+E18-E19</f>
        <v>1330</v>
      </c>
      <c r="F20" s="27">
        <f>+F18-F19</f>
        <v>1030</v>
      </c>
      <c r="H20" s="28"/>
      <c r="I20" s="28"/>
      <c r="K20" s="28"/>
      <c r="L20" s="28"/>
    </row>
    <row r="21" spans="3:12" s="1" customFormat="1" ht="13.5" thickTop="1" x14ac:dyDescent="0.3">
      <c r="C21" s="10" t="s">
        <v>15</v>
      </c>
      <c r="D21" s="23">
        <f>+D17+D20</f>
        <v>2962</v>
      </c>
      <c r="E21" s="23">
        <f>+E17+E20</f>
        <v>3343</v>
      </c>
      <c r="F21" s="23">
        <f>+F17+F20</f>
        <v>4056</v>
      </c>
      <c r="H21" s="24"/>
      <c r="I21" s="24"/>
      <c r="K21" s="24"/>
      <c r="L21" s="24"/>
    </row>
    <row r="22" spans="3:12" s="1" customFormat="1" ht="13" x14ac:dyDescent="0.3">
      <c r="D22" s="20"/>
      <c r="E22" s="20"/>
      <c r="F22" s="20"/>
    </row>
    <row r="23" spans="3:12" s="1" customFormat="1" ht="13" x14ac:dyDescent="0.3">
      <c r="C23" s="1" t="s">
        <v>16</v>
      </c>
      <c r="D23" s="23">
        <v>300</v>
      </c>
      <c r="E23" s="23">
        <v>361</v>
      </c>
      <c r="F23" s="23">
        <v>433</v>
      </c>
      <c r="H23" s="24"/>
      <c r="I23" s="24"/>
      <c r="K23" s="24"/>
      <c r="L23" s="24"/>
    </row>
    <row r="24" spans="3:12" s="1" customFormat="1" ht="13.5" thickBot="1" x14ac:dyDescent="0.35">
      <c r="C24" s="1" t="s">
        <v>17</v>
      </c>
      <c r="D24" s="25">
        <v>180</v>
      </c>
      <c r="E24" s="25">
        <v>200</v>
      </c>
      <c r="F24" s="25">
        <v>270</v>
      </c>
      <c r="H24" s="26"/>
      <c r="I24" s="26"/>
      <c r="K24" s="26"/>
      <c r="L24" s="26"/>
    </row>
    <row r="25" spans="3:12" s="1" customFormat="1" ht="13.5" thickTop="1" x14ac:dyDescent="0.3">
      <c r="C25" s="1" t="s">
        <v>18</v>
      </c>
      <c r="D25" s="23">
        <f>+D23+D24</f>
        <v>480</v>
      </c>
      <c r="E25" s="23">
        <f>+E23+E24</f>
        <v>561</v>
      </c>
      <c r="F25" s="23">
        <f>+F23+F24</f>
        <v>703</v>
      </c>
      <c r="H25" s="24"/>
      <c r="I25" s="24"/>
      <c r="K25" s="24"/>
      <c r="L25" s="24"/>
    </row>
    <row r="26" spans="3:12" s="1" customFormat="1" ht="13.5" thickBot="1" x14ac:dyDescent="0.35">
      <c r="C26" s="1" t="s">
        <v>19</v>
      </c>
      <c r="D26" s="25">
        <v>1786</v>
      </c>
      <c r="E26" s="25">
        <v>2016</v>
      </c>
      <c r="F26" s="25">
        <v>2495</v>
      </c>
      <c r="H26" s="26"/>
      <c r="I26" s="26"/>
      <c r="K26" s="26"/>
      <c r="L26" s="26"/>
    </row>
    <row r="27" spans="3:12" s="1" customFormat="1" ht="13.5" thickTop="1" x14ac:dyDescent="0.3">
      <c r="C27" s="10" t="s">
        <v>20</v>
      </c>
      <c r="D27" s="23">
        <f>+D25+D26</f>
        <v>2266</v>
      </c>
      <c r="E27" s="23">
        <f>+E25+E26</f>
        <v>2577</v>
      </c>
      <c r="F27" s="23">
        <f>+F25+F26</f>
        <v>3198</v>
      </c>
      <c r="H27" s="24"/>
      <c r="I27" s="24"/>
      <c r="K27" s="24"/>
      <c r="L27" s="24"/>
    </row>
    <row r="28" spans="3:12" s="1" customFormat="1" ht="13" x14ac:dyDescent="0.3">
      <c r="C28" s="1" t="s">
        <v>21</v>
      </c>
      <c r="D28" s="23">
        <v>400</v>
      </c>
      <c r="E28" s="23">
        <v>400</v>
      </c>
      <c r="F28" s="23">
        <v>400</v>
      </c>
      <c r="H28" s="24"/>
      <c r="I28" s="24"/>
      <c r="K28" s="24"/>
      <c r="L28" s="24"/>
    </row>
    <row r="29" spans="3:12" s="1" customFormat="1" ht="13" x14ac:dyDescent="0.3">
      <c r="C29" s="1" t="s">
        <v>22</v>
      </c>
      <c r="D29" s="23">
        <v>153</v>
      </c>
      <c r="E29" s="23">
        <v>153</v>
      </c>
      <c r="F29" s="23">
        <v>153</v>
      </c>
      <c r="H29" s="24"/>
      <c r="I29" s="24"/>
      <c r="K29" s="24"/>
      <c r="L29" s="24"/>
    </row>
    <row r="30" spans="3:12" s="1" customFormat="1" ht="13" x14ac:dyDescent="0.3">
      <c r="C30" s="1" t="s">
        <v>23</v>
      </c>
      <c r="D30" s="23">
        <v>47</v>
      </c>
      <c r="E30" s="23">
        <f>+D30+D31</f>
        <v>142.625</v>
      </c>
      <c r="F30" s="23">
        <f>+E30+E31</f>
        <v>212.75</v>
      </c>
      <c r="H30" s="24"/>
      <c r="I30" s="24"/>
      <c r="K30" s="24"/>
      <c r="L30" s="24"/>
    </row>
    <row r="31" spans="3:12" s="1" customFormat="1" ht="13.5" thickBot="1" x14ac:dyDescent="0.35">
      <c r="C31" s="1" t="s">
        <v>24</v>
      </c>
      <c r="D31" s="25">
        <f>+D51</f>
        <v>95.625</v>
      </c>
      <c r="E31" s="25">
        <f>+E51</f>
        <v>70.125</v>
      </c>
      <c r="F31" s="25">
        <f>+F51</f>
        <v>92.4375</v>
      </c>
      <c r="H31" s="26"/>
      <c r="I31" s="26"/>
      <c r="K31" s="26"/>
      <c r="L31" s="26"/>
    </row>
    <row r="32" spans="3:12" s="1" customFormat="1" ht="14" thickTop="1" thickBot="1" x14ac:dyDescent="0.35">
      <c r="C32" s="1" t="s">
        <v>25</v>
      </c>
      <c r="D32" s="27">
        <f>+D28+D29+D30+D31</f>
        <v>695.625</v>
      </c>
      <c r="E32" s="27">
        <f>+E28+E29+E30+E31</f>
        <v>765.75</v>
      </c>
      <c r="F32" s="27">
        <f>+F28+F29+F30+F31</f>
        <v>858.1875</v>
      </c>
      <c r="H32" s="28"/>
      <c r="I32" s="28"/>
      <c r="K32" s="28"/>
      <c r="L32" s="28"/>
    </row>
    <row r="33" spans="3:12" s="1" customFormat="1" ht="13.5" thickTop="1" x14ac:dyDescent="0.3">
      <c r="C33" s="10" t="s">
        <v>26</v>
      </c>
      <c r="D33" s="23">
        <f>+D32+D27</f>
        <v>2961.625</v>
      </c>
      <c r="E33" s="23">
        <f>+E32+E27</f>
        <v>3342.75</v>
      </c>
      <c r="F33" s="23">
        <f>+F32+F27</f>
        <v>4056.1875</v>
      </c>
      <c r="H33" s="24"/>
      <c r="I33" s="24"/>
      <c r="K33" s="24"/>
      <c r="L33" s="24"/>
    </row>
    <row r="34" spans="3:12" s="1" customFormat="1" ht="13" x14ac:dyDescent="0.3"/>
    <row r="35" spans="3:12" s="1" customFormat="1" ht="13" x14ac:dyDescent="0.3"/>
    <row r="36" spans="3:12" s="1" customFormat="1" ht="13" x14ac:dyDescent="0.3">
      <c r="C36" s="32" t="s">
        <v>27</v>
      </c>
      <c r="D36" s="32"/>
      <c r="E36" s="32"/>
      <c r="F36" s="32"/>
    </row>
    <row r="37" spans="3:12" s="1" customFormat="1" ht="13" x14ac:dyDescent="0.3">
      <c r="D37" s="19">
        <f>+D13</f>
        <v>2023</v>
      </c>
      <c r="E37" s="19">
        <f>+E13</f>
        <v>2024</v>
      </c>
      <c r="F37" s="19">
        <f>+F13</f>
        <v>2025</v>
      </c>
      <c r="H37" s="19">
        <v>2024</v>
      </c>
      <c r="I37" s="19">
        <v>2025</v>
      </c>
      <c r="K37" s="19">
        <f>+H37</f>
        <v>2024</v>
      </c>
      <c r="L37" s="19">
        <f>+I37</f>
        <v>2025</v>
      </c>
    </row>
    <row r="38" spans="3:12" s="1" customFormat="1" ht="13" x14ac:dyDescent="0.3">
      <c r="C38" s="1" t="s">
        <v>28</v>
      </c>
      <c r="D38" s="23">
        <v>3200</v>
      </c>
      <c r="E38" s="23">
        <v>4350</v>
      </c>
      <c r="F38" s="23">
        <v>5600</v>
      </c>
      <c r="H38" s="24"/>
      <c r="I38" s="24"/>
      <c r="K38" s="24"/>
      <c r="L38" s="24"/>
    </row>
    <row r="39" spans="3:12" s="1" customFormat="1" ht="13.5" thickBot="1" x14ac:dyDescent="0.35">
      <c r="C39" s="1" t="s">
        <v>29</v>
      </c>
      <c r="D39" s="25">
        <v>150</v>
      </c>
      <c r="E39" s="25">
        <v>200</v>
      </c>
      <c r="F39" s="25">
        <v>250</v>
      </c>
      <c r="H39" s="26"/>
      <c r="I39" s="26"/>
      <c r="K39" s="26"/>
      <c r="L39" s="26"/>
    </row>
    <row r="40" spans="3:12" s="1" customFormat="1" ht="13.5" thickTop="1" x14ac:dyDescent="0.3">
      <c r="C40" s="1" t="s">
        <v>30</v>
      </c>
      <c r="D40" s="23">
        <f>+D38-D39</f>
        <v>3050</v>
      </c>
      <c r="E40" s="23">
        <f>+E38-E39</f>
        <v>4150</v>
      </c>
      <c r="F40" s="23">
        <f>+F38-F39</f>
        <v>5350</v>
      </c>
      <c r="H40" s="24"/>
      <c r="I40" s="24"/>
      <c r="K40" s="24"/>
      <c r="L40" s="24"/>
    </row>
    <row r="41" spans="3:12" s="1" customFormat="1" ht="13.5" thickBot="1" x14ac:dyDescent="0.35">
      <c r="C41" s="1" t="s">
        <v>31</v>
      </c>
      <c r="D41" s="25">
        <v>1900</v>
      </c>
      <c r="E41" s="25">
        <v>2750</v>
      </c>
      <c r="F41" s="25">
        <v>3500</v>
      </c>
      <c r="H41" s="26"/>
      <c r="I41" s="26"/>
      <c r="K41" s="26"/>
      <c r="L41" s="26"/>
    </row>
    <row r="42" spans="3:12" s="1" customFormat="1" ht="13.5" thickTop="1" x14ac:dyDescent="0.3">
      <c r="C42" s="1" t="s">
        <v>32</v>
      </c>
      <c r="D42" s="23">
        <f>+D40-D41</f>
        <v>1150</v>
      </c>
      <c r="E42" s="23">
        <f>+E40-E41</f>
        <v>1400</v>
      </c>
      <c r="F42" s="23">
        <f>+F40-F41</f>
        <v>1850</v>
      </c>
      <c r="H42" s="24"/>
      <c r="I42" s="24"/>
      <c r="K42" s="24"/>
      <c r="L42" s="24"/>
    </row>
    <row r="43" spans="3:12" s="1" customFormat="1" ht="13" x14ac:dyDescent="0.3">
      <c r="C43" s="1" t="s">
        <v>33</v>
      </c>
      <c r="D43" s="23">
        <v>150</v>
      </c>
      <c r="E43" s="23">
        <v>170</v>
      </c>
      <c r="F43" s="23">
        <v>190</v>
      </c>
      <c r="H43" s="24"/>
      <c r="I43" s="24"/>
      <c r="K43" s="24"/>
      <c r="L43" s="24"/>
    </row>
    <row r="44" spans="3:12" s="1" customFormat="1" ht="13" x14ac:dyDescent="0.3">
      <c r="C44" s="1" t="s">
        <v>34</v>
      </c>
      <c r="D44" s="23">
        <v>250</v>
      </c>
      <c r="E44" s="23">
        <v>350</v>
      </c>
      <c r="F44" s="23">
        <v>480</v>
      </c>
      <c r="H44" s="24"/>
      <c r="I44" s="24"/>
      <c r="K44" s="24"/>
      <c r="L44" s="24"/>
    </row>
    <row r="45" spans="3:12" s="1" customFormat="1" ht="13" x14ac:dyDescent="0.3">
      <c r="C45" s="1" t="s">
        <v>35</v>
      </c>
      <c r="D45" s="23">
        <v>150</v>
      </c>
      <c r="E45" s="23">
        <v>200</v>
      </c>
      <c r="F45" s="23">
        <v>275</v>
      </c>
      <c r="H45" s="24"/>
      <c r="I45" s="24"/>
      <c r="K45" s="24"/>
      <c r="L45" s="24"/>
    </row>
    <row r="46" spans="3:12" s="1" customFormat="1" ht="13.5" thickBot="1" x14ac:dyDescent="0.35">
      <c r="C46" s="1" t="s">
        <v>36</v>
      </c>
      <c r="D46" s="25">
        <v>300</v>
      </c>
      <c r="E46" s="25">
        <v>400</v>
      </c>
      <c r="F46" s="25">
        <v>550</v>
      </c>
      <c r="H46" s="26"/>
      <c r="I46" s="26"/>
      <c r="K46" s="26"/>
      <c r="L46" s="26"/>
    </row>
    <row r="47" spans="3:12" s="1" customFormat="1" ht="13.5" thickTop="1" x14ac:dyDescent="0.3">
      <c r="C47" s="1" t="s">
        <v>37</v>
      </c>
      <c r="D47" s="23">
        <f>+D42-D43-D44-D45-D46</f>
        <v>300</v>
      </c>
      <c r="E47" s="23">
        <f>+E42-E43-E44-E45-E46</f>
        <v>280</v>
      </c>
      <c r="F47" s="23">
        <f>+F42-F43-F44-F45-F46</f>
        <v>355</v>
      </c>
      <c r="H47" s="24"/>
      <c r="I47" s="24"/>
      <c r="K47" s="24"/>
      <c r="L47" s="24"/>
    </row>
    <row r="48" spans="3:12" s="1" customFormat="1" ht="13.5" thickBot="1" x14ac:dyDescent="0.35">
      <c r="C48" s="1" t="s">
        <v>38</v>
      </c>
      <c r="D48" s="25">
        <v>150</v>
      </c>
      <c r="E48" s="25">
        <v>170</v>
      </c>
      <c r="F48" s="25">
        <v>210</v>
      </c>
      <c r="H48" s="26"/>
      <c r="I48" s="26"/>
      <c r="K48" s="26"/>
      <c r="L48" s="26"/>
    </row>
    <row r="49" spans="3:12" s="1" customFormat="1" ht="13.5" thickTop="1" x14ac:dyDescent="0.3">
      <c r="C49" s="1" t="s">
        <v>39</v>
      </c>
      <c r="D49" s="23">
        <f>+D47-D48</f>
        <v>150</v>
      </c>
      <c r="E49" s="23">
        <f>+E47-E48</f>
        <v>110</v>
      </c>
      <c r="F49" s="23">
        <f>+F47-F48</f>
        <v>145</v>
      </c>
      <c r="H49" s="24"/>
      <c r="I49" s="24"/>
      <c r="K49" s="24"/>
      <c r="L49" s="24"/>
    </row>
    <row r="50" spans="3:12" s="1" customFormat="1" ht="13.5" thickBot="1" x14ac:dyDescent="0.35">
      <c r="C50" s="1" t="s">
        <v>41</v>
      </c>
      <c r="D50" s="25">
        <f>+D49*0.3625</f>
        <v>54.375</v>
      </c>
      <c r="E50" s="25">
        <f>+E49*0.3625</f>
        <v>39.875</v>
      </c>
      <c r="F50" s="25">
        <f>+F49*0.3625</f>
        <v>52.5625</v>
      </c>
      <c r="H50" s="26"/>
      <c r="I50" s="26"/>
      <c r="K50" s="26"/>
      <c r="L50" s="26"/>
    </row>
    <row r="51" spans="3:12" s="1" customFormat="1" ht="13.5" thickTop="1" x14ac:dyDescent="0.3">
      <c r="C51" s="1" t="s">
        <v>40</v>
      </c>
      <c r="D51" s="23">
        <f>+D49-D50</f>
        <v>95.625</v>
      </c>
      <c r="E51" s="23">
        <f>+E49-E50</f>
        <v>70.125</v>
      </c>
      <c r="F51" s="23">
        <f>+F49-F50</f>
        <v>92.4375</v>
      </c>
      <c r="H51" s="24"/>
      <c r="I51" s="24"/>
      <c r="K51" s="24"/>
      <c r="L51" s="24"/>
    </row>
    <row r="52" spans="3:12" s="1" customFormat="1" ht="13" x14ac:dyDescent="0.3"/>
    <row r="53" spans="3:12" s="1" customFormat="1" ht="13" x14ac:dyDescent="0.3"/>
    <row r="54" spans="3:12" s="1" customFormat="1" ht="13.5" thickBot="1" x14ac:dyDescent="0.35">
      <c r="C54" s="10" t="s">
        <v>65</v>
      </c>
    </row>
    <row r="55" spans="3:12" s="1" customFormat="1" ht="74.5" customHeight="1" thickBot="1" x14ac:dyDescent="0.35">
      <c r="C55" s="29" t="s">
        <v>51</v>
      </c>
      <c r="D55" s="30"/>
      <c r="E55" s="30"/>
      <c r="F55" s="30"/>
      <c r="G55" s="30"/>
      <c r="H55" s="30"/>
      <c r="I55" s="31"/>
    </row>
    <row r="56" spans="3:12" s="1" customFormat="1" ht="13" x14ac:dyDescent="0.3"/>
    <row r="57" spans="3:12" s="1" customFormat="1" ht="13" x14ac:dyDescent="0.3"/>
  </sheetData>
  <mergeCells count="7">
    <mergeCell ref="C55:I55"/>
    <mergeCell ref="H11:I11"/>
    <mergeCell ref="K11:L11"/>
    <mergeCell ref="H12:I12"/>
    <mergeCell ref="K12:L12"/>
    <mergeCell ref="C12:F12"/>
    <mergeCell ref="C36:F3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8DD21-E992-4EC3-996B-4A05041EFDD3}">
  <dimension ref="A1:T57"/>
  <sheetViews>
    <sheetView showGridLines="0" tabSelected="1" topLeftCell="A11" zoomScale="90" zoomScaleNormal="90" workbookViewId="0">
      <selection activeCell="I16" sqref="I16"/>
    </sheetView>
  </sheetViews>
  <sheetFormatPr baseColWidth="10" defaultRowHeight="14.5" x14ac:dyDescent="0.35"/>
  <cols>
    <col min="1" max="1" width="8.453125" customWidth="1"/>
    <col min="2" max="2" width="4.81640625" customWidth="1"/>
    <col min="3" max="3" width="41.1796875" customWidth="1"/>
    <col min="4" max="6" width="11.6328125" customWidth="1"/>
    <col min="7" max="7" width="7" customWidth="1"/>
    <col min="8" max="8" width="24.36328125" customWidth="1"/>
    <col min="9" max="11" width="11.6328125" customWidth="1"/>
  </cols>
  <sheetData>
    <row r="1" spans="1:20" s="1" customFormat="1" ht="20.149999999999999" customHeight="1" x14ac:dyDescent="0.45">
      <c r="A1" s="2" t="str">
        <f>+Introduccion!A1</f>
        <v>Facultad de Economía y Gestión Empresarial</v>
      </c>
    </row>
    <row r="2" spans="1:20" s="1" customFormat="1" ht="13.5" customHeight="1" x14ac:dyDescent="0.3">
      <c r="A2" s="3" t="str">
        <f>+Introduccion!A2</f>
        <v xml:space="preserve"> </v>
      </c>
    </row>
    <row r="3" spans="1:20" s="1" customFormat="1" ht="13.5" customHeight="1" x14ac:dyDescent="0.3">
      <c r="A3" s="3"/>
    </row>
    <row r="4" spans="1:20" s="1" customFormat="1" ht="13.5" customHeight="1" x14ac:dyDescent="0.35">
      <c r="A4" s="4" t="str">
        <f>+Introduccion!A4</f>
        <v>Mariano Merchán Fossati</v>
      </c>
    </row>
    <row r="5" spans="1:20" s="1" customFormat="1" ht="13.5" customHeight="1" x14ac:dyDescent="0.3">
      <c r="A5" s="5"/>
      <c r="B5" s="5"/>
      <c r="C5" s="5"/>
      <c r="D5" s="5"/>
      <c r="E5" s="5"/>
      <c r="F5" s="5"/>
      <c r="G5" s="5"/>
      <c r="H5" s="5"/>
      <c r="I5" s="5"/>
      <c r="J5" s="5"/>
      <c r="K5" s="5"/>
    </row>
    <row r="6" spans="1:20" s="1" customFormat="1" ht="16" customHeight="1" x14ac:dyDescent="0.35">
      <c r="A6" s="6" t="str">
        <f>+Introduccion!A6</f>
        <v>Análisis Financiero</v>
      </c>
      <c r="B6" s="7"/>
      <c r="C6" s="7"/>
      <c r="D6" s="7"/>
      <c r="E6" s="7"/>
      <c r="F6" s="7"/>
      <c r="G6" s="7"/>
      <c r="H6" s="7"/>
      <c r="I6" s="7"/>
      <c r="J6" s="7"/>
      <c r="K6" s="7"/>
    </row>
    <row r="7" spans="1:20" s="1" customFormat="1" ht="16" customHeight="1" x14ac:dyDescent="0.35">
      <c r="A7" s="8"/>
      <c r="B7" s="9" t="s">
        <v>6</v>
      </c>
      <c r="C7" s="8"/>
      <c r="D7" s="8"/>
      <c r="E7" s="8"/>
      <c r="F7" s="8"/>
      <c r="G7" s="8"/>
      <c r="H7" s="8"/>
      <c r="I7" s="8"/>
      <c r="J7" s="8"/>
      <c r="K7" s="8"/>
    </row>
    <row r="8" spans="1:20" ht="15" customHeight="1" x14ac:dyDescent="0.35"/>
    <row r="9" spans="1:20" x14ac:dyDescent="0.35">
      <c r="B9" s="16" t="s">
        <v>53</v>
      </c>
      <c r="C9" s="13"/>
      <c r="D9" s="13"/>
      <c r="E9" s="13"/>
      <c r="F9" s="13"/>
      <c r="G9" s="13"/>
      <c r="H9" s="13"/>
    </row>
    <row r="10" spans="1:20" x14ac:dyDescent="0.35">
      <c r="A10" s="1"/>
      <c r="B10" s="10"/>
      <c r="C10" s="1"/>
      <c r="D10" s="1"/>
      <c r="E10" s="1"/>
      <c r="F10" s="1"/>
      <c r="G10" s="1"/>
      <c r="H10" s="1"/>
      <c r="I10" s="1"/>
      <c r="J10" s="1"/>
      <c r="K10" s="1"/>
      <c r="L10" s="1"/>
      <c r="M10" s="1"/>
      <c r="N10" s="1"/>
      <c r="O10" s="1"/>
      <c r="P10" s="1"/>
      <c r="Q10" s="1"/>
      <c r="R10" s="1"/>
      <c r="S10" s="1"/>
      <c r="T10" s="1"/>
    </row>
    <row r="11" spans="1:20" s="1" customFormat="1" ht="13" x14ac:dyDescent="0.3">
      <c r="I11" s="10" t="s">
        <v>1</v>
      </c>
      <c r="J11" s="10"/>
      <c r="K11" s="10" t="s">
        <v>1</v>
      </c>
    </row>
    <row r="12" spans="1:20" s="1" customFormat="1" ht="13" x14ac:dyDescent="0.3">
      <c r="C12" s="32" t="s">
        <v>7</v>
      </c>
      <c r="D12" s="32"/>
      <c r="E12" s="32"/>
      <c r="F12" s="32"/>
      <c r="G12" s="19"/>
      <c r="I12" s="10" t="s">
        <v>1</v>
      </c>
      <c r="J12" s="10"/>
      <c r="K12" s="10" t="s">
        <v>1</v>
      </c>
    </row>
    <row r="13" spans="1:20" s="1" customFormat="1" ht="13" x14ac:dyDescent="0.3">
      <c r="D13" s="19">
        <v>2023</v>
      </c>
      <c r="E13" s="19">
        <v>2024</v>
      </c>
      <c r="F13" s="19">
        <v>2025</v>
      </c>
      <c r="I13" s="19">
        <v>2023</v>
      </c>
      <c r="J13" s="19">
        <v>2024</v>
      </c>
      <c r="K13" s="19">
        <v>2025</v>
      </c>
    </row>
    <row r="14" spans="1:20" s="1" customFormat="1" ht="13" x14ac:dyDescent="0.3">
      <c r="C14" s="1" t="s">
        <v>8</v>
      </c>
      <c r="D14" s="23">
        <v>82</v>
      </c>
      <c r="E14" s="23">
        <v>113</v>
      </c>
      <c r="F14" s="23">
        <v>151</v>
      </c>
      <c r="H14" s="10" t="s">
        <v>71</v>
      </c>
      <c r="I14" s="10"/>
      <c r="J14" s="10"/>
      <c r="K14" s="10"/>
    </row>
    <row r="15" spans="1:20" s="1" customFormat="1" ht="13" x14ac:dyDescent="0.3">
      <c r="C15" s="1" t="s">
        <v>9</v>
      </c>
      <c r="D15" s="23">
        <v>700</v>
      </c>
      <c r="E15" s="23">
        <v>1100</v>
      </c>
      <c r="F15" s="23">
        <v>1600</v>
      </c>
      <c r="H15" s="1" t="s">
        <v>68</v>
      </c>
      <c r="I15" s="36"/>
      <c r="J15" s="36"/>
      <c r="K15" s="36"/>
    </row>
    <row r="16" spans="1:20" s="1" customFormat="1" ht="13.5" thickBot="1" x14ac:dyDescent="0.35">
      <c r="C16" s="1" t="s">
        <v>10</v>
      </c>
      <c r="D16" s="25">
        <v>450</v>
      </c>
      <c r="E16" s="25">
        <v>800</v>
      </c>
      <c r="F16" s="25">
        <v>1275</v>
      </c>
      <c r="H16" s="1" t="s">
        <v>67</v>
      </c>
      <c r="I16" s="36"/>
      <c r="J16" s="36"/>
      <c r="K16" s="36"/>
    </row>
    <row r="17" spans="3:11" s="1" customFormat="1" ht="13.5" thickTop="1" x14ac:dyDescent="0.3">
      <c r="C17" s="1" t="s">
        <v>11</v>
      </c>
      <c r="D17" s="23">
        <f>+D14+D15+D16</f>
        <v>1232</v>
      </c>
      <c r="E17" s="23">
        <f>+E14+E15+E16</f>
        <v>2013</v>
      </c>
      <c r="F17" s="23">
        <f>+F14+F15+F16</f>
        <v>3026</v>
      </c>
      <c r="H17" s="1" t="s">
        <v>69</v>
      </c>
      <c r="I17" s="36"/>
      <c r="J17" s="36"/>
      <c r="K17" s="36"/>
    </row>
    <row r="18" spans="3:11" s="1" customFormat="1" ht="13" x14ac:dyDescent="0.3">
      <c r="C18" s="1" t="s">
        <v>12</v>
      </c>
      <c r="D18" s="23">
        <v>4980</v>
      </c>
      <c r="E18" s="23">
        <v>4980</v>
      </c>
      <c r="F18" s="23">
        <v>4980</v>
      </c>
      <c r="H18" s="1" t="s">
        <v>70</v>
      </c>
      <c r="I18" s="36"/>
      <c r="J18" s="36"/>
      <c r="K18" s="36"/>
    </row>
    <row r="19" spans="3:11" s="1" customFormat="1" ht="13.5" thickBot="1" x14ac:dyDescent="0.35">
      <c r="C19" s="1" t="s">
        <v>13</v>
      </c>
      <c r="D19" s="25">
        <v>3250</v>
      </c>
      <c r="E19" s="25">
        <v>3650</v>
      </c>
      <c r="F19" s="25">
        <v>3950</v>
      </c>
      <c r="I19" s="37"/>
      <c r="J19" s="37"/>
      <c r="K19" s="37"/>
    </row>
    <row r="20" spans="3:11" s="1" customFormat="1" ht="14" thickTop="1" thickBot="1" x14ac:dyDescent="0.35">
      <c r="C20" s="1" t="s">
        <v>14</v>
      </c>
      <c r="D20" s="27">
        <f>+D18-D19</f>
        <v>1730</v>
      </c>
      <c r="E20" s="27">
        <f>+E18-E19</f>
        <v>1330</v>
      </c>
      <c r="F20" s="27">
        <f>+F18-F19</f>
        <v>1030</v>
      </c>
      <c r="H20" s="10" t="s">
        <v>72</v>
      </c>
      <c r="I20" s="37"/>
      <c r="J20" s="37"/>
      <c r="K20" s="37"/>
    </row>
    <row r="21" spans="3:11" s="1" customFormat="1" ht="13.5" thickTop="1" x14ac:dyDescent="0.3">
      <c r="C21" s="10" t="s">
        <v>15</v>
      </c>
      <c r="D21" s="23">
        <f>+D17+D20</f>
        <v>2962</v>
      </c>
      <c r="E21" s="23">
        <f>+E17+E20</f>
        <v>3343</v>
      </c>
      <c r="F21" s="23">
        <f>+F17+F20</f>
        <v>4056</v>
      </c>
      <c r="H21" s="1" t="s">
        <v>73</v>
      </c>
      <c r="I21" s="36"/>
      <c r="J21" s="38"/>
      <c r="K21" s="36"/>
    </row>
    <row r="22" spans="3:11" s="1" customFormat="1" ht="13" x14ac:dyDescent="0.3">
      <c r="D22" s="20"/>
      <c r="E22" s="20"/>
      <c r="F22" s="20"/>
      <c r="H22" s="1" t="s">
        <v>74</v>
      </c>
      <c r="I22" s="36"/>
      <c r="J22" s="38"/>
      <c r="K22" s="36"/>
    </row>
    <row r="23" spans="3:11" s="1" customFormat="1" ht="13" x14ac:dyDescent="0.3">
      <c r="C23" s="1" t="s">
        <v>16</v>
      </c>
      <c r="D23" s="23">
        <v>300</v>
      </c>
      <c r="E23" s="23">
        <v>361</v>
      </c>
      <c r="F23" s="23">
        <v>433</v>
      </c>
      <c r="H23" s="1" t="s">
        <v>75</v>
      </c>
      <c r="I23" s="36"/>
      <c r="J23" s="36"/>
      <c r="K23" s="36"/>
    </row>
    <row r="24" spans="3:11" s="1" customFormat="1" ht="13.5" thickBot="1" x14ac:dyDescent="0.35">
      <c r="C24" s="1" t="s">
        <v>17</v>
      </c>
      <c r="D24" s="25">
        <v>180</v>
      </c>
      <c r="E24" s="25">
        <v>200</v>
      </c>
      <c r="F24" s="25">
        <v>270</v>
      </c>
      <c r="I24" s="37"/>
      <c r="J24" s="37"/>
      <c r="K24" s="37"/>
    </row>
    <row r="25" spans="3:11" s="1" customFormat="1" ht="13.5" thickTop="1" x14ac:dyDescent="0.3">
      <c r="C25" s="1" t="s">
        <v>18</v>
      </c>
      <c r="D25" s="23">
        <f>+D23+D24</f>
        <v>480</v>
      </c>
      <c r="E25" s="23">
        <f>+E23+E24</f>
        <v>561</v>
      </c>
      <c r="F25" s="23">
        <f>+F23+F24</f>
        <v>703</v>
      </c>
      <c r="H25" s="10" t="s">
        <v>76</v>
      </c>
      <c r="I25" s="37"/>
      <c r="J25" s="37"/>
      <c r="K25" s="37"/>
    </row>
    <row r="26" spans="3:11" s="1" customFormat="1" ht="13.5" thickBot="1" x14ac:dyDescent="0.35">
      <c r="C26" s="1" t="s">
        <v>19</v>
      </c>
      <c r="D26" s="25">
        <v>1786</v>
      </c>
      <c r="E26" s="25">
        <v>2016</v>
      </c>
      <c r="F26" s="25">
        <v>2495</v>
      </c>
      <c r="H26" s="1" t="s">
        <v>77</v>
      </c>
      <c r="I26" s="36"/>
      <c r="J26" s="36"/>
      <c r="K26" s="36"/>
    </row>
    <row r="27" spans="3:11" s="1" customFormat="1" ht="13.5" thickTop="1" x14ac:dyDescent="0.3">
      <c r="C27" s="10" t="s">
        <v>20</v>
      </c>
      <c r="D27" s="23">
        <f>+D25+D26</f>
        <v>2266</v>
      </c>
      <c r="E27" s="23">
        <f>+E25+E26</f>
        <v>2577</v>
      </c>
      <c r="F27" s="23">
        <f>+F25+F26</f>
        <v>3198</v>
      </c>
      <c r="H27" s="1" t="s">
        <v>78</v>
      </c>
      <c r="I27" s="36"/>
      <c r="J27" s="36"/>
      <c r="K27" s="36"/>
    </row>
    <row r="28" spans="3:11" s="1" customFormat="1" ht="13" x14ac:dyDescent="0.3">
      <c r="C28" s="1" t="s">
        <v>21</v>
      </c>
      <c r="D28" s="23">
        <v>400</v>
      </c>
      <c r="E28" s="23">
        <v>400</v>
      </c>
      <c r="F28" s="23">
        <v>400</v>
      </c>
      <c r="H28" s="1" t="s">
        <v>79</v>
      </c>
      <c r="I28" s="36"/>
      <c r="J28" s="36"/>
      <c r="K28" s="36"/>
    </row>
    <row r="29" spans="3:11" s="1" customFormat="1" ht="13" x14ac:dyDescent="0.3">
      <c r="C29" s="1" t="s">
        <v>22</v>
      </c>
      <c r="D29" s="23">
        <v>153</v>
      </c>
      <c r="E29" s="23">
        <v>153</v>
      </c>
      <c r="F29" s="23">
        <v>153</v>
      </c>
      <c r="H29" s="1" t="s">
        <v>80</v>
      </c>
      <c r="I29" s="36"/>
      <c r="J29" s="36"/>
      <c r="K29" s="36"/>
    </row>
    <row r="30" spans="3:11" s="1" customFormat="1" ht="13" x14ac:dyDescent="0.3">
      <c r="C30" s="1" t="s">
        <v>23</v>
      </c>
      <c r="D30" s="23">
        <v>47</v>
      </c>
      <c r="E30" s="23">
        <f>+D30+D31</f>
        <v>142.625</v>
      </c>
      <c r="F30" s="23">
        <f>+E30+E31</f>
        <v>212.75</v>
      </c>
      <c r="H30" s="1" t="s">
        <v>81</v>
      </c>
      <c r="I30" s="36"/>
      <c r="J30" s="36"/>
      <c r="K30" s="36"/>
    </row>
    <row r="31" spans="3:11" s="1" customFormat="1" ht="13.5" thickBot="1" x14ac:dyDescent="0.35">
      <c r="C31" s="1" t="s">
        <v>24</v>
      </c>
      <c r="D31" s="25">
        <f>+D51</f>
        <v>95.625</v>
      </c>
      <c r="E31" s="25">
        <f>+E51</f>
        <v>70.125</v>
      </c>
      <c r="F31" s="25">
        <f>+F51</f>
        <v>92.4375</v>
      </c>
      <c r="H31" s="1" t="s">
        <v>82</v>
      </c>
      <c r="I31" s="36"/>
      <c r="J31" s="36"/>
      <c r="K31" s="36"/>
    </row>
    <row r="32" spans="3:11" s="1" customFormat="1" ht="14" thickTop="1" thickBot="1" x14ac:dyDescent="0.35">
      <c r="C32" s="1" t="s">
        <v>25</v>
      </c>
      <c r="D32" s="27">
        <f>+D28+D29+D30+D31</f>
        <v>695.625</v>
      </c>
      <c r="E32" s="27">
        <f>+E28+E29+E30+E31</f>
        <v>765.75</v>
      </c>
      <c r="F32" s="27">
        <f>+F28+F29+F30+F31</f>
        <v>858.1875</v>
      </c>
      <c r="H32" s="1" t="s">
        <v>83</v>
      </c>
      <c r="I32" s="36"/>
      <c r="J32" s="36"/>
      <c r="K32" s="36"/>
    </row>
    <row r="33" spans="3:11" s="1" customFormat="1" ht="13.5" thickTop="1" x14ac:dyDescent="0.3">
      <c r="C33" s="10" t="s">
        <v>26</v>
      </c>
      <c r="D33" s="23">
        <f>+D32+D27</f>
        <v>2961.625</v>
      </c>
      <c r="E33" s="23">
        <f>+E32+E27</f>
        <v>3342.75</v>
      </c>
      <c r="F33" s="23">
        <f>+F32+F27</f>
        <v>4056.1875</v>
      </c>
      <c r="H33" s="1" t="s">
        <v>84</v>
      </c>
      <c r="I33" s="36"/>
      <c r="J33" s="36"/>
      <c r="K33" s="36"/>
    </row>
    <row r="34" spans="3:11" s="1" customFormat="1" ht="13" x14ac:dyDescent="0.3">
      <c r="I34" s="37"/>
      <c r="J34" s="37"/>
      <c r="K34" s="37"/>
    </row>
    <row r="35" spans="3:11" s="1" customFormat="1" ht="13" x14ac:dyDescent="0.3">
      <c r="H35" s="10" t="s">
        <v>85</v>
      </c>
      <c r="I35" s="37"/>
      <c r="J35" s="37"/>
      <c r="K35" s="37"/>
    </row>
    <row r="36" spans="3:11" s="1" customFormat="1" ht="13" x14ac:dyDescent="0.3">
      <c r="C36" s="32" t="s">
        <v>27</v>
      </c>
      <c r="D36" s="32"/>
      <c r="E36" s="32"/>
      <c r="F36" s="32"/>
      <c r="H36" s="1" t="s">
        <v>86</v>
      </c>
      <c r="I36" s="38"/>
      <c r="J36" s="36"/>
      <c r="K36" s="36"/>
    </row>
    <row r="37" spans="3:11" s="1" customFormat="1" ht="13" x14ac:dyDescent="0.3">
      <c r="D37" s="19">
        <f>+D13</f>
        <v>2023</v>
      </c>
      <c r="E37" s="19">
        <f>+E13</f>
        <v>2024</v>
      </c>
      <c r="F37" s="19">
        <f>+F13</f>
        <v>2025</v>
      </c>
      <c r="H37" s="1" t="s">
        <v>87</v>
      </c>
      <c r="I37" s="38"/>
      <c r="J37" s="36"/>
      <c r="K37" s="36"/>
    </row>
    <row r="38" spans="3:11" s="1" customFormat="1" ht="13" x14ac:dyDescent="0.3">
      <c r="C38" s="1" t="s">
        <v>28</v>
      </c>
      <c r="D38" s="23">
        <v>3200</v>
      </c>
      <c r="E38" s="23">
        <v>4350</v>
      </c>
      <c r="F38" s="23">
        <v>5600</v>
      </c>
      <c r="H38" s="1" t="s">
        <v>88</v>
      </c>
      <c r="I38" s="38"/>
      <c r="J38" s="36"/>
      <c r="K38" s="36"/>
    </row>
    <row r="39" spans="3:11" s="1" customFormat="1" ht="13.5" thickBot="1" x14ac:dyDescent="0.35">
      <c r="C39" s="1" t="s">
        <v>29</v>
      </c>
      <c r="D39" s="25">
        <v>150</v>
      </c>
      <c r="E39" s="25">
        <v>200</v>
      </c>
      <c r="F39" s="25">
        <v>250</v>
      </c>
      <c r="I39" s="37"/>
      <c r="J39" s="37"/>
      <c r="K39" s="37"/>
    </row>
    <row r="40" spans="3:11" s="1" customFormat="1" ht="13.5" thickTop="1" x14ac:dyDescent="0.3">
      <c r="C40" s="1" t="s">
        <v>30</v>
      </c>
      <c r="D40" s="23">
        <f>+D38-D39</f>
        <v>3050</v>
      </c>
      <c r="E40" s="23">
        <f>+E38-E39</f>
        <v>4150</v>
      </c>
      <c r="F40" s="23">
        <f>+F38-F39</f>
        <v>5350</v>
      </c>
      <c r="H40" s="1" t="s">
        <v>89</v>
      </c>
      <c r="I40" s="36"/>
      <c r="J40" s="36"/>
      <c r="K40" s="36"/>
    </row>
    <row r="41" spans="3:11" s="1" customFormat="1" ht="13.5" thickBot="1" x14ac:dyDescent="0.35">
      <c r="C41" s="1" t="s">
        <v>31</v>
      </c>
      <c r="D41" s="25">
        <v>1900</v>
      </c>
      <c r="E41" s="25">
        <v>2750</v>
      </c>
      <c r="F41" s="25">
        <v>3500</v>
      </c>
      <c r="H41" s="1" t="s">
        <v>90</v>
      </c>
      <c r="I41" s="36"/>
      <c r="J41" s="36"/>
      <c r="K41" s="36"/>
    </row>
    <row r="42" spans="3:11" s="1" customFormat="1" ht="13.5" thickTop="1" x14ac:dyDescent="0.3">
      <c r="C42" s="1" t="s">
        <v>32</v>
      </c>
      <c r="D42" s="23">
        <f>+D40-D41</f>
        <v>1150</v>
      </c>
      <c r="E42" s="23">
        <f>+E40-E41</f>
        <v>1400</v>
      </c>
      <c r="F42" s="23">
        <f>+F40-F41</f>
        <v>1850</v>
      </c>
      <c r="H42" s="1" t="s">
        <v>91</v>
      </c>
      <c r="I42" s="36"/>
      <c r="J42" s="36"/>
      <c r="K42" s="36"/>
    </row>
    <row r="43" spans="3:11" s="1" customFormat="1" ht="13" x14ac:dyDescent="0.3">
      <c r="C43" s="1" t="s">
        <v>33</v>
      </c>
      <c r="D43" s="23">
        <v>150</v>
      </c>
      <c r="E43" s="23">
        <v>170</v>
      </c>
      <c r="F43" s="23">
        <v>190</v>
      </c>
      <c r="H43" s="1" t="s">
        <v>92</v>
      </c>
      <c r="I43" s="38"/>
      <c r="J43" s="36"/>
      <c r="K43" s="36"/>
    </row>
    <row r="44" spans="3:11" s="1" customFormat="1" ht="13" x14ac:dyDescent="0.3">
      <c r="C44" s="1" t="s">
        <v>34</v>
      </c>
      <c r="D44" s="23">
        <v>250</v>
      </c>
      <c r="E44" s="23">
        <v>350</v>
      </c>
      <c r="F44" s="23">
        <v>480</v>
      </c>
      <c r="I44" s="37"/>
      <c r="J44" s="37"/>
      <c r="K44" s="37"/>
    </row>
    <row r="45" spans="3:11" s="1" customFormat="1" ht="13" x14ac:dyDescent="0.3">
      <c r="C45" s="1" t="s">
        <v>35</v>
      </c>
      <c r="D45" s="23">
        <v>150</v>
      </c>
      <c r="E45" s="23">
        <v>200</v>
      </c>
      <c r="F45" s="23">
        <v>275</v>
      </c>
      <c r="H45" s="10" t="s">
        <v>93</v>
      </c>
      <c r="I45" s="37"/>
      <c r="J45" s="37"/>
      <c r="K45" s="37"/>
    </row>
    <row r="46" spans="3:11" s="1" customFormat="1" ht="13.5" thickBot="1" x14ac:dyDescent="0.35">
      <c r="C46" s="1" t="s">
        <v>36</v>
      </c>
      <c r="D46" s="25">
        <v>300</v>
      </c>
      <c r="E46" s="25">
        <v>400</v>
      </c>
      <c r="F46" s="25">
        <v>550</v>
      </c>
      <c r="H46" s="1" t="s">
        <v>94</v>
      </c>
      <c r="I46" s="36"/>
      <c r="J46" s="36"/>
      <c r="K46" s="36"/>
    </row>
    <row r="47" spans="3:11" s="1" customFormat="1" ht="13.5" thickTop="1" x14ac:dyDescent="0.3">
      <c r="C47" s="1" t="s">
        <v>37</v>
      </c>
      <c r="D47" s="23">
        <f>+D42-D43-D44-D45-D46</f>
        <v>300</v>
      </c>
      <c r="E47" s="23">
        <f>+E42-E43-E44-E45-E46</f>
        <v>280</v>
      </c>
      <c r="F47" s="23">
        <f>+F42-F43-F44-F45-F46</f>
        <v>355</v>
      </c>
      <c r="H47" s="1" t="s">
        <v>95</v>
      </c>
      <c r="I47" s="36"/>
      <c r="J47" s="36"/>
      <c r="K47" s="36"/>
    </row>
    <row r="48" spans="3:11" s="1" customFormat="1" ht="13.5" thickBot="1" x14ac:dyDescent="0.35">
      <c r="C48" s="1" t="s">
        <v>38</v>
      </c>
      <c r="D48" s="25">
        <v>150</v>
      </c>
      <c r="E48" s="25">
        <v>170</v>
      </c>
      <c r="F48" s="25">
        <v>210</v>
      </c>
      <c r="H48" s="1" t="s">
        <v>96</v>
      </c>
      <c r="I48" s="36"/>
      <c r="J48" s="36"/>
      <c r="K48" s="36"/>
    </row>
    <row r="49" spans="3:11" s="1" customFormat="1" ht="13.5" thickTop="1" x14ac:dyDescent="0.3">
      <c r="C49" s="1" t="s">
        <v>39</v>
      </c>
      <c r="D49" s="23">
        <f>+D47-D48</f>
        <v>150</v>
      </c>
      <c r="E49" s="23">
        <f>+E47-E48</f>
        <v>110</v>
      </c>
      <c r="F49" s="23">
        <f>+F47-F48</f>
        <v>145</v>
      </c>
      <c r="H49" s="1" t="s">
        <v>97</v>
      </c>
      <c r="I49" s="36"/>
      <c r="J49" s="36"/>
      <c r="K49" s="36"/>
    </row>
    <row r="50" spans="3:11" s="1" customFormat="1" ht="13.5" thickBot="1" x14ac:dyDescent="0.35">
      <c r="C50" s="1" t="s">
        <v>41</v>
      </c>
      <c r="D50" s="25">
        <f>+D49*0.3625</f>
        <v>54.375</v>
      </c>
      <c r="E50" s="25">
        <f>+E49*0.3625</f>
        <v>39.875</v>
      </c>
      <c r="F50" s="25">
        <f>+F49*0.3625</f>
        <v>52.5625</v>
      </c>
      <c r="H50" s="1" t="s">
        <v>98</v>
      </c>
      <c r="I50" s="36"/>
      <c r="J50" s="36"/>
      <c r="K50" s="36"/>
    </row>
    <row r="51" spans="3:11" s="1" customFormat="1" ht="13.5" thickTop="1" x14ac:dyDescent="0.3">
      <c r="C51" s="1" t="s">
        <v>40</v>
      </c>
      <c r="D51" s="23">
        <f>+D49-D50</f>
        <v>95.625</v>
      </c>
      <c r="E51" s="23">
        <f>+E49-E50</f>
        <v>70.125</v>
      </c>
      <c r="F51" s="23">
        <f>+F49-F50</f>
        <v>92.4375</v>
      </c>
      <c r="H51" s="1" t="s">
        <v>99</v>
      </c>
      <c r="I51" s="36"/>
      <c r="J51" s="36"/>
      <c r="K51" s="36"/>
    </row>
    <row r="52" spans="3:11" s="1" customFormat="1" ht="13" x14ac:dyDescent="0.3"/>
    <row r="53" spans="3:11" s="1" customFormat="1" ht="13" x14ac:dyDescent="0.3"/>
    <row r="54" spans="3:11" s="1" customFormat="1" ht="13.5" thickBot="1" x14ac:dyDescent="0.35">
      <c r="C54" s="10" t="s">
        <v>66</v>
      </c>
    </row>
    <row r="55" spans="3:11" s="1" customFormat="1" ht="158" customHeight="1" thickBot="1" x14ac:dyDescent="0.35">
      <c r="C55" s="29" t="s">
        <v>51</v>
      </c>
      <c r="D55" s="30"/>
      <c r="E55" s="30"/>
      <c r="F55" s="30"/>
      <c r="G55" s="30"/>
      <c r="H55" s="30"/>
      <c r="I55" s="30"/>
      <c r="J55" s="31"/>
    </row>
    <row r="56" spans="3:11" s="1" customFormat="1" ht="13" x14ac:dyDescent="0.3"/>
    <row r="57" spans="3:11" s="1" customFormat="1" ht="13" x14ac:dyDescent="0.3"/>
  </sheetData>
  <mergeCells count="3">
    <mergeCell ref="C55:J55"/>
    <mergeCell ref="C12:F12"/>
    <mergeCell ref="C36:F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Introduccion</vt:lpstr>
      <vt:lpstr>Datos</vt:lpstr>
      <vt:lpstr>Análisis Vertical</vt:lpstr>
      <vt:lpstr>Análisis Horizontal</vt:lpstr>
      <vt:lpstr>Índices Financieros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Mariano Merchán Fossati</dc:creator>
  <cp:lastModifiedBy>MERCHAN FOSSATI MARIANO LUIGI ALFONSO</cp:lastModifiedBy>
  <dcterms:created xsi:type="dcterms:W3CDTF">2010-10-01T13:31:21Z</dcterms:created>
  <dcterms:modified xsi:type="dcterms:W3CDTF">2026-05-08T01:47:14Z</dcterms:modified>
</cp:coreProperties>
</file>