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wopi.dropbox.com/wopi/files/oid_15990030586641565440/WOPIServiceId_TP_DROPBOX_PLUS/WOPIUserId_-/"/>
    </mc:Choice>
  </mc:AlternateContent>
  <xr:revisionPtr revIDLastSave="21" documentId="11_68D38F6D5A9E33C327E60B0D1A81B6A6FB1EFFC8" xr6:coauthVersionLast="47" xr6:coauthVersionMax="47" xr10:uidLastSave="{FCBE2B72-7575-457A-8164-429DE663925B}"/>
  <bookViews>
    <workbookView xWindow="-120" yWindow="-120" windowWidth="29040" windowHeight="15720" xr2:uid="{00000000-000D-0000-FFFF-FFFF00000000}"/>
  </bookViews>
  <sheets>
    <sheet name="Costos_y_Precios" sheetId="1" r:id="rId1"/>
    <sheet name="Empaque_y_Medida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I6" i="2"/>
  <c r="H6" i="2"/>
  <c r="E6" i="2"/>
  <c r="J6" i="2" s="1"/>
  <c r="I5" i="2"/>
  <c r="L5" i="2" s="1"/>
  <c r="H5" i="2"/>
  <c r="F5" i="2"/>
  <c r="E5" i="2"/>
  <c r="I4" i="2"/>
  <c r="H4" i="2"/>
  <c r="F4" i="2"/>
  <c r="E4" i="2"/>
  <c r="C19" i="1"/>
  <c r="D19" i="1" s="1"/>
  <c r="E19" i="1" s="1"/>
  <c r="C18" i="1"/>
  <c r="D18" i="1" s="1"/>
  <c r="C17" i="1"/>
  <c r="D17" i="1" s="1"/>
  <c r="E17" i="1" s="1"/>
  <c r="D16" i="1"/>
  <c r="E16" i="1" s="1"/>
  <c r="C16" i="1"/>
  <c r="D15" i="1"/>
  <c r="E15" i="1" s="1"/>
  <c r="C15" i="1"/>
  <c r="C14" i="1"/>
  <c r="D14" i="1" s="1"/>
  <c r="E14" i="1" s="1"/>
  <c r="C13" i="1"/>
  <c r="D13" i="1" s="1"/>
  <c r="E13" i="1" s="1"/>
  <c r="C12" i="1"/>
  <c r="D12" i="1" s="1"/>
  <c r="E12" i="1" s="1"/>
  <c r="C11" i="1"/>
  <c r="D11" i="1" s="1"/>
  <c r="E11" i="1" s="1"/>
  <c r="M6" i="1"/>
  <c r="L6" i="1"/>
  <c r="G6" i="1"/>
  <c r="H6" i="1" s="1"/>
  <c r="I6" i="1" s="1"/>
  <c r="M5" i="1"/>
  <c r="L5" i="1"/>
  <c r="G5" i="1"/>
  <c r="H5" i="1" s="1"/>
  <c r="M4" i="1"/>
  <c r="L4" i="1"/>
  <c r="G4" i="1"/>
  <c r="L6" i="2" l="1"/>
  <c r="L4" i="2"/>
  <c r="I5" i="1"/>
  <c r="J5" i="1" s="1"/>
  <c r="K5" i="1" s="1"/>
  <c r="J5" i="2"/>
  <c r="K5" i="2" s="1"/>
  <c r="J4" i="2"/>
  <c r="K4" i="2" s="1"/>
  <c r="H4" i="1"/>
  <c r="I4" i="1" s="1"/>
  <c r="J4" i="1" s="1"/>
  <c r="J6" i="1"/>
  <c r="K6" i="1" s="1"/>
  <c r="K6" i="2"/>
  <c r="F6" i="2"/>
  <c r="K7" i="2" l="1"/>
  <c r="N4" i="2" s="1"/>
  <c r="K4" i="1"/>
  <c r="N5" i="2" l="1"/>
  <c r="M4" i="2"/>
  <c r="N6" i="2"/>
  <c r="M5" i="2"/>
  <c r="M6" i="2"/>
</calcChain>
</file>

<file path=xl/sharedStrings.xml><?xml version="1.0" encoding="utf-8"?>
<sst xmlns="http://schemas.openxmlformats.org/spreadsheetml/2006/main" count="56" uniqueCount="42">
  <si>
    <t>Actividad 4 – Del modelo de costos al empaque real (Trabajo en plataforma: 75 min)</t>
  </si>
  <si>
    <t>Trabajo en plataforma. Complete los campos; ajuste IVA en K2; %Descuento desde lista; Cantidad pack sugerida 6.</t>
  </si>
  <si>
    <t>IVA %:</t>
  </si>
  <si>
    <t>Producto</t>
  </si>
  <si>
    <t>Precio_Base</t>
  </si>
  <si>
    <t>Costo_Unitario</t>
  </si>
  <si>
    <t>%Descuento</t>
  </si>
  <si>
    <t>IVA_% (usar K2)</t>
  </si>
  <si>
    <t>Cantidad_pack</t>
  </si>
  <si>
    <t>Subtotal</t>
  </si>
  <si>
    <t>Valor_Descuento</t>
  </si>
  <si>
    <t>Subtotal_desc</t>
  </si>
  <si>
    <t>IVA_valor</t>
  </si>
  <si>
    <t>Total_con_IVA</t>
  </si>
  <si>
    <t>Margen_unit</t>
  </si>
  <si>
    <t>Margen_total</t>
  </si>
  <si>
    <t>Notas</t>
  </si>
  <si>
    <t>A</t>
  </si>
  <si>
    <t>B</t>
  </si>
  <si>
    <t>C</t>
  </si>
  <si>
    <t>Proyección de Ingresos por Metas (sin y con IVA)</t>
  </si>
  <si>
    <t>Meta_Unidades</t>
  </si>
  <si>
    <t>Precio_neto_unit (sin IVA)</t>
  </si>
  <si>
    <t>Ingresos_meta (sin IVA)</t>
  </si>
  <si>
    <t>Ingresos_meta (con IVA)</t>
  </si>
  <si>
    <t>Empaque y Medidas — Cálculos de volumen/masa y ocupación de caja</t>
  </si>
  <si>
    <t>Defina dimensiones unitarias y masa. La ocupación usa una caja de referencia (K3:K5). Cambie los valores si requiere.</t>
  </si>
  <si>
    <t>Caja (cm):</t>
  </si>
  <si>
    <t>Volumen caja (cm³)</t>
  </si>
  <si>
    <t>Largo (cm)</t>
  </si>
  <si>
    <t>Ancho (cm)</t>
  </si>
  <si>
    <t>Alto (cm)</t>
  </si>
  <si>
    <t>Volumen unit (cm³)</t>
  </si>
  <si>
    <t>Volumen unit (L)</t>
  </si>
  <si>
    <t>Masa unit (g)</t>
  </si>
  <si>
    <t>Masa unit (kg)</t>
  </si>
  <si>
    <t>Cantidad pack</t>
  </si>
  <si>
    <t>Volumen pack (cm³)</t>
  </si>
  <si>
    <t>Volumen pack (L)</t>
  </si>
  <si>
    <t>Masa pack (kg)</t>
  </si>
  <si>
    <t>N° cajas (por volumen)</t>
  </si>
  <si>
    <t>% Ocupación de caja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</si>
</sst>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00"/>
  </numFmts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0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10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0" fontId="0" fillId="0" borderId="1" xfId="0" applyNumberFormat="1" applyBorder="1"/>
    <xf numFmtId="1" fontId="0" fillId="0" borderId="1" xfId="0" applyNumberFormat="1" applyBorder="1"/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/>
    <xf numFmtId="2" fontId="0" fillId="0" borderId="1" xfId="0" applyNumberFormat="1" applyBorder="1"/>
    <xf numFmtId="165" fontId="0" fillId="0" borderId="1" xfId="0" applyNumberFormat="1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2"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workbookViewId="0">
      <pane ySplit="3" topLeftCell="A4" activePane="bottomLeft" state="frozen"/>
      <selection pane="bottomLeft" activeCell="G10" sqref="G10"/>
    </sheetView>
  </sheetViews>
  <sheetFormatPr defaultRowHeight="15" x14ac:dyDescent="0.25"/>
  <cols>
    <col min="1" max="1" width="12" customWidth="1"/>
    <col min="2" max="2" width="14" customWidth="1"/>
    <col min="3" max="3" width="15" customWidth="1"/>
    <col min="4" max="4" width="12" customWidth="1"/>
    <col min="5" max="5" width="14" hidden="1" customWidth="1"/>
    <col min="6" max="6" width="14" customWidth="1"/>
    <col min="7" max="7" width="12" customWidth="1"/>
    <col min="8" max="8" width="15" customWidth="1"/>
    <col min="9" max="9" width="14" customWidth="1"/>
    <col min="10" max="10" width="12" customWidth="1"/>
    <col min="11" max="11" width="15" customWidth="1"/>
    <col min="12" max="12" width="12" customWidth="1"/>
    <col min="13" max="13" width="14" customWidth="1"/>
    <col min="14" max="14" width="20" customWidth="1"/>
  </cols>
  <sheetData>
    <row r="1" spans="1:14" ht="18.75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15" t="s">
        <v>1</v>
      </c>
      <c r="B2" s="14"/>
      <c r="C2" s="14"/>
      <c r="D2" s="14"/>
      <c r="E2" s="14"/>
      <c r="F2" s="14"/>
      <c r="G2" s="14"/>
      <c r="H2" s="14"/>
      <c r="J2" s="1" t="s">
        <v>2</v>
      </c>
      <c r="K2" s="2">
        <v>0.15</v>
      </c>
    </row>
    <row r="3" spans="1:14" ht="3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</row>
    <row r="4" spans="1:14" x14ac:dyDescent="0.25">
      <c r="A4" s="4" t="s">
        <v>17</v>
      </c>
      <c r="B4" s="5"/>
      <c r="C4" s="5"/>
      <c r="D4" s="6">
        <v>0.1</v>
      </c>
      <c r="E4" s="4"/>
      <c r="F4" s="7">
        <v>6</v>
      </c>
      <c r="G4" s="5">
        <f>B4*F4</f>
        <v>0</v>
      </c>
      <c r="H4" s="5">
        <f>G4*D4</f>
        <v>0</v>
      </c>
      <c r="I4" s="5">
        <f>G4-H4</f>
        <v>0</v>
      </c>
      <c r="J4" s="5">
        <f>I4*$K$2</f>
        <v>0</v>
      </c>
      <c r="K4" s="5">
        <f>I4+J4</f>
        <v>0</v>
      </c>
      <c r="L4" s="5">
        <f>B4-C4</f>
        <v>0</v>
      </c>
      <c r="M4" s="5">
        <f>(B4*(1-D4)-C4)*F4</f>
        <v>0</v>
      </c>
      <c r="N4" s="4"/>
    </row>
    <row r="5" spans="1:14" x14ac:dyDescent="0.25">
      <c r="A5" s="4" t="s">
        <v>18</v>
      </c>
      <c r="B5" s="5"/>
      <c r="C5" s="5"/>
      <c r="D5" s="6">
        <v>0.1</v>
      </c>
      <c r="E5" s="4"/>
      <c r="F5" s="7">
        <v>6</v>
      </c>
      <c r="G5" s="5">
        <f>B5*F5</f>
        <v>0</v>
      </c>
      <c r="H5" s="5">
        <f>G5*D5</f>
        <v>0</v>
      </c>
      <c r="I5" s="5">
        <f>G5-H5</f>
        <v>0</v>
      </c>
      <c r="J5" s="5">
        <f>I5*$K$2</f>
        <v>0</v>
      </c>
      <c r="K5" s="5">
        <f>I5+J5</f>
        <v>0</v>
      </c>
      <c r="L5" s="5">
        <f>B5-C5</f>
        <v>0</v>
      </c>
      <c r="M5" s="5">
        <f>(B5*(1-D5)-C5)*F5</f>
        <v>0</v>
      </c>
      <c r="N5" s="4"/>
    </row>
    <row r="6" spans="1:14" x14ac:dyDescent="0.25">
      <c r="A6" s="4" t="s">
        <v>19</v>
      </c>
      <c r="B6" s="5"/>
      <c r="C6" s="5"/>
      <c r="D6" s="6">
        <v>0.1</v>
      </c>
      <c r="E6" s="4"/>
      <c r="F6" s="7">
        <v>6</v>
      </c>
      <c r="G6" s="5">
        <f>B6*F6</f>
        <v>0</v>
      </c>
      <c r="H6" s="5">
        <f>G6*D6</f>
        <v>0</v>
      </c>
      <c r="I6" s="5">
        <f>G6-H6</f>
        <v>0</v>
      </c>
      <c r="J6" s="5">
        <f>I6*$K$2</f>
        <v>0</v>
      </c>
      <c r="K6" s="5">
        <f>I6+J6</f>
        <v>0</v>
      </c>
      <c r="L6" s="5">
        <f>B6-C6</f>
        <v>0</v>
      </c>
      <c r="M6" s="5">
        <f>(B6*(1-D6)-C6)*F6</f>
        <v>0</v>
      </c>
      <c r="N6" s="4"/>
    </row>
    <row r="9" spans="1:14" x14ac:dyDescent="0.25">
      <c r="A9" s="16" t="s">
        <v>20</v>
      </c>
      <c r="B9" s="14"/>
      <c r="C9" s="14"/>
      <c r="D9" s="14"/>
      <c r="E9" s="14"/>
      <c r="F9" s="14"/>
    </row>
    <row r="10" spans="1:14" x14ac:dyDescent="0.25">
      <c r="A10" s="8" t="s">
        <v>3</v>
      </c>
      <c r="B10" s="8" t="s">
        <v>21</v>
      </c>
      <c r="C10" s="8" t="s">
        <v>22</v>
      </c>
      <c r="D10" s="8" t="s">
        <v>23</v>
      </c>
      <c r="E10" s="8" t="s">
        <v>24</v>
      </c>
    </row>
    <row r="11" spans="1:14" x14ac:dyDescent="0.25">
      <c r="A11" s="4" t="s">
        <v>17</v>
      </c>
      <c r="B11" s="4">
        <v>75</v>
      </c>
      <c r="C11" s="5">
        <f>B4*(1-D4)</f>
        <v>0</v>
      </c>
      <c r="D11" s="5">
        <f t="shared" ref="D11:D19" si="0">C11*B11</f>
        <v>0</v>
      </c>
      <c r="E11" s="5">
        <f t="shared" ref="E11:E19" si="1">D11*(1+$K$2)</f>
        <v>0</v>
      </c>
    </row>
    <row r="12" spans="1:14" x14ac:dyDescent="0.25">
      <c r="A12" s="4" t="s">
        <v>17</v>
      </c>
      <c r="B12" s="4">
        <v>150</v>
      </c>
      <c r="C12" s="5">
        <f>B4*(1-D4)</f>
        <v>0</v>
      </c>
      <c r="D12" s="5">
        <f t="shared" si="0"/>
        <v>0</v>
      </c>
      <c r="E12" s="5">
        <f t="shared" si="1"/>
        <v>0</v>
      </c>
    </row>
    <row r="13" spans="1:14" x14ac:dyDescent="0.25">
      <c r="A13" s="4" t="s">
        <v>17</v>
      </c>
      <c r="B13" s="4">
        <v>250</v>
      </c>
      <c r="C13" s="5">
        <f>B4*(1-D4)</f>
        <v>0</v>
      </c>
      <c r="D13" s="5">
        <f t="shared" si="0"/>
        <v>0</v>
      </c>
      <c r="E13" s="5">
        <f t="shared" si="1"/>
        <v>0</v>
      </c>
    </row>
    <row r="14" spans="1:14" x14ac:dyDescent="0.25">
      <c r="A14" s="4" t="s">
        <v>18</v>
      </c>
      <c r="B14" s="4">
        <v>75</v>
      </c>
      <c r="C14" s="5">
        <f>B5*(1-D5)</f>
        <v>0</v>
      </c>
      <c r="D14" s="5">
        <f t="shared" si="0"/>
        <v>0</v>
      </c>
      <c r="E14" s="5">
        <f t="shared" si="1"/>
        <v>0</v>
      </c>
    </row>
    <row r="15" spans="1:14" x14ac:dyDescent="0.25">
      <c r="A15" s="4" t="s">
        <v>18</v>
      </c>
      <c r="B15" s="4">
        <v>150</v>
      </c>
      <c r="C15" s="5">
        <f>B5*(1-D5)</f>
        <v>0</v>
      </c>
      <c r="D15" s="5">
        <f t="shared" si="0"/>
        <v>0</v>
      </c>
      <c r="E15" s="5">
        <f t="shared" si="1"/>
        <v>0</v>
      </c>
    </row>
    <row r="16" spans="1:14" x14ac:dyDescent="0.25">
      <c r="A16" s="4" t="s">
        <v>18</v>
      </c>
      <c r="B16" s="4">
        <v>250</v>
      </c>
      <c r="C16" s="5">
        <f>B5*(1-D5)</f>
        <v>0</v>
      </c>
      <c r="D16" s="5">
        <f t="shared" si="0"/>
        <v>0</v>
      </c>
      <c r="E16" s="5">
        <f t="shared" si="1"/>
        <v>0</v>
      </c>
    </row>
    <row r="17" spans="1:5" x14ac:dyDescent="0.25">
      <c r="A17" s="4" t="s">
        <v>19</v>
      </c>
      <c r="B17" s="4">
        <v>75</v>
      </c>
      <c r="C17" s="5">
        <f>B6*(1-D6)</f>
        <v>0</v>
      </c>
      <c r="D17" s="5">
        <f t="shared" si="0"/>
        <v>0</v>
      </c>
      <c r="E17" s="5">
        <f t="shared" si="1"/>
        <v>0</v>
      </c>
    </row>
    <row r="18" spans="1:5" x14ac:dyDescent="0.25">
      <c r="A18" s="4" t="s">
        <v>19</v>
      </c>
      <c r="B18" s="4">
        <v>150</v>
      </c>
      <c r="C18" s="5">
        <f>B6*(1-D6)</f>
        <v>0</v>
      </c>
      <c r="D18" s="5">
        <f t="shared" si="0"/>
        <v>0</v>
      </c>
      <c r="E18" s="5">
        <f t="shared" si="1"/>
        <v>0</v>
      </c>
    </row>
    <row r="19" spans="1:5" x14ac:dyDescent="0.25">
      <c r="A19" s="4" t="s">
        <v>19</v>
      </c>
      <c r="B19" s="4">
        <v>250</v>
      </c>
      <c r="C19" s="5">
        <f>B6*(1-D6)</f>
        <v>0</v>
      </c>
      <c r="D19" s="5">
        <f t="shared" si="0"/>
        <v>0</v>
      </c>
      <c r="E19" s="5">
        <f t="shared" si="1"/>
        <v>0</v>
      </c>
    </row>
  </sheetData>
  <mergeCells count="3">
    <mergeCell ref="A1:N1"/>
    <mergeCell ref="A2:H2"/>
    <mergeCell ref="A9:F9"/>
  </mergeCells>
  <dataValidations count="1">
    <dataValidation type="list" allowBlank="1" showInputMessage="1" showErrorMessage="1" sqref="D4 D5 D6" xr:uid="{00000000-0002-0000-0000-000000000000}">
      <formula1>"0%,5%,10%,15%,20%,25%,30%"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4" width="12" customWidth="1"/>
    <col min="5" max="6" width="16" customWidth="1"/>
    <col min="7" max="9" width="14" customWidth="1"/>
    <col min="10" max="11" width="18" customWidth="1"/>
    <col min="12" max="13" width="16" customWidth="1"/>
    <col min="14" max="14" width="20" customWidth="1"/>
  </cols>
  <sheetData>
    <row r="1" spans="1:14" ht="18.75" x14ac:dyDescent="0.3">
      <c r="A1" s="17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18" t="s">
        <v>26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x14ac:dyDescent="0.25">
      <c r="A3" s="3"/>
      <c r="B3" s="3"/>
      <c r="C3" s="3"/>
      <c r="D3" s="3"/>
      <c r="E3" s="3"/>
      <c r="F3" s="3"/>
      <c r="G3" s="3"/>
      <c r="H3" s="3"/>
      <c r="I3" s="3"/>
      <c r="J3" s="3" t="s">
        <v>27</v>
      </c>
      <c r="K3" s="9"/>
      <c r="L3" s="3"/>
      <c r="M3" s="3"/>
      <c r="N3" s="3"/>
    </row>
    <row r="4" spans="1:14" x14ac:dyDescent="0.25">
      <c r="A4" s="4" t="s">
        <v>17</v>
      </c>
      <c r="B4" s="4"/>
      <c r="C4" s="4"/>
      <c r="D4" s="4"/>
      <c r="E4" s="10">
        <f>B4*C4*D4</f>
        <v>0</v>
      </c>
      <c r="F4" s="11">
        <f>E4/1000</f>
        <v>0</v>
      </c>
      <c r="G4" s="10"/>
      <c r="H4" s="12">
        <f>G4/1000</f>
        <v>0</v>
      </c>
      <c r="I4" s="7">
        <f>Costos_y_Precios!F4</f>
        <v>6</v>
      </c>
      <c r="J4" s="10">
        <f>E4*I4</f>
        <v>0</v>
      </c>
      <c r="K4" s="11">
        <f>J4/1000</f>
        <v>0</v>
      </c>
      <c r="L4" s="12">
        <f>H4*I4</f>
        <v>0</v>
      </c>
      <c r="M4" s="7" t="e">
        <f>CEILING(J4/$K$7,1)</f>
        <v>#DIV/0!</v>
      </c>
      <c r="N4" s="6" t="e">
        <f>J4/$K$7</f>
        <v>#DIV/0!</v>
      </c>
    </row>
    <row r="5" spans="1:14" x14ac:dyDescent="0.25">
      <c r="A5" s="4" t="s">
        <v>18</v>
      </c>
      <c r="B5" s="4"/>
      <c r="C5" s="4"/>
      <c r="D5" s="4"/>
      <c r="E5" s="10">
        <f>B5*C5*D5</f>
        <v>0</v>
      </c>
      <c r="F5" s="11">
        <f>E5/1000</f>
        <v>0</v>
      </c>
      <c r="G5" s="10"/>
      <c r="H5" s="12">
        <f>G5/1000</f>
        <v>0</v>
      </c>
      <c r="I5" s="7">
        <f>Costos_y_Precios!F5</f>
        <v>6</v>
      </c>
      <c r="J5" s="10">
        <f>E5*I5</f>
        <v>0</v>
      </c>
      <c r="K5" s="11">
        <f>J5/1000</f>
        <v>0</v>
      </c>
      <c r="L5" s="12">
        <f>H5*I5</f>
        <v>0</v>
      </c>
      <c r="M5" s="7" t="e">
        <f>CEILING(J5/$K$7,1)</f>
        <v>#DIV/0!</v>
      </c>
      <c r="N5" s="6" t="e">
        <f>J5/$K$7</f>
        <v>#DIV/0!</v>
      </c>
    </row>
    <row r="6" spans="1:14" x14ac:dyDescent="0.25">
      <c r="A6" s="4" t="s">
        <v>19</v>
      </c>
      <c r="B6" s="4"/>
      <c r="C6" s="4"/>
      <c r="D6" s="4"/>
      <c r="E6" s="10">
        <f>B6*C6*D6</f>
        <v>0</v>
      </c>
      <c r="F6" s="11">
        <f>E6/1000</f>
        <v>0</v>
      </c>
      <c r="G6" s="10"/>
      <c r="H6" s="12">
        <f>G6/1000</f>
        <v>0</v>
      </c>
      <c r="I6" s="7">
        <f>Costos_y_Precios!F6</f>
        <v>6</v>
      </c>
      <c r="J6" s="10">
        <f>E6*I6</f>
        <v>0</v>
      </c>
      <c r="K6" s="11">
        <f>J6/1000</f>
        <v>0</v>
      </c>
      <c r="L6" s="12">
        <f>H6*I6</f>
        <v>0</v>
      </c>
      <c r="M6" s="7" t="e">
        <f>CEILING(J6/$K$7,1)</f>
        <v>#DIV/0!</v>
      </c>
      <c r="N6" s="6" t="e">
        <f>J6/$K$7</f>
        <v>#DIV/0!</v>
      </c>
    </row>
    <row r="7" spans="1:14" x14ac:dyDescent="0.25">
      <c r="J7" s="4" t="s">
        <v>28</v>
      </c>
      <c r="K7" s="10">
        <f>K4*K5*K6</f>
        <v>0</v>
      </c>
    </row>
    <row r="8" spans="1:14" x14ac:dyDescent="0.25">
      <c r="A8" t="s">
        <v>3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 t="s">
        <v>35</v>
      </c>
      <c r="I8" t="s">
        <v>36</v>
      </c>
      <c r="J8" t="s">
        <v>37</v>
      </c>
      <c r="K8" t="s">
        <v>38</v>
      </c>
      <c r="L8" t="s">
        <v>39</v>
      </c>
      <c r="M8" t="s">
        <v>40</v>
      </c>
      <c r="N8" t="s">
        <v>41</v>
      </c>
    </row>
  </sheetData>
  <mergeCells count="2">
    <mergeCell ref="A1:N1"/>
    <mergeCell ref="A2:N2"/>
  </mergeCells>
  <conditionalFormatting sqref="N4:N6">
    <cfRule type="cellIs" dxfId="1" priority="1" operator="greaterThan">
      <formula>1</formula>
    </cfRule>
    <cfRule type="expression" dxfId="0" priority="2">
      <formula>AND(N4&gt;=0.85,N4&lt;=1)</formula>
    </cfRule>
  </conditionalFormatting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8002A12B009940B62EF3E6219D5D29" ma:contentTypeVersion="12" ma:contentTypeDescription="Crear nuevo documento." ma:contentTypeScope="" ma:versionID="4b491df23228c4a5f9d86ccc67cb416c">
  <xsd:schema xmlns:xsd="http://www.w3.org/2001/XMLSchema" xmlns:xs="http://www.w3.org/2001/XMLSchema" xmlns:p="http://schemas.microsoft.com/office/2006/metadata/properties" xmlns:ns2="e51f6c10-7597-4725-8bbe-6fe35db67d3f" xmlns:ns3="e97f4799-d4df-4992-8573-f6fa15790d48" targetNamespace="http://schemas.microsoft.com/office/2006/metadata/properties" ma:root="true" ma:fieldsID="7d42aa0247c24473ec37224a7f03b6d0" ns2:_="" ns3:_="">
    <xsd:import namespace="e51f6c10-7597-4725-8bbe-6fe35db67d3f"/>
    <xsd:import namespace="e97f4799-d4df-4992-8573-f6fa15790d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f6c10-7597-4725-8bbe-6fe35db67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91a93fd-85eb-4ed5-a455-f8b0a62379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f4799-d4df-4992-8573-f6fa15790d4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a667b06-f995-4466-a27c-7e520ca4daf5}" ma:internalName="TaxCatchAll" ma:showField="CatchAllData" ma:web="e97f4799-d4df-4992-8573-f6fa15790d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1f6c10-7597-4725-8bbe-6fe35db67d3f">
      <Terms xmlns="http://schemas.microsoft.com/office/infopath/2007/PartnerControls"/>
    </lcf76f155ced4ddcb4097134ff3c332f>
    <TaxCatchAll xmlns="e97f4799-d4df-4992-8573-f6fa15790d48" xsi:nil="true"/>
  </documentManagement>
</p:properties>
</file>

<file path=customXml/itemProps1.xml><?xml version="1.0" encoding="utf-8"?>
<ds:datastoreItem xmlns:ds="http://schemas.openxmlformats.org/officeDocument/2006/customXml" ds:itemID="{E757D8F1-B6CF-44D6-A667-6E780F70120E}"/>
</file>

<file path=customXml/itemProps2.xml><?xml version="1.0" encoding="utf-8"?>
<ds:datastoreItem xmlns:ds="http://schemas.openxmlformats.org/officeDocument/2006/customXml" ds:itemID="{604EE075-C8A1-47D1-9920-5EA67B209911}"/>
</file>

<file path=customXml/itemProps3.xml><?xml version="1.0" encoding="utf-8"?>
<ds:datastoreItem xmlns:ds="http://schemas.openxmlformats.org/officeDocument/2006/customXml" ds:itemID="{9EB7E865-CAA6-4E52-8E33-3A14539427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Costos_y_Precios</vt:lpstr>
      <vt:lpstr>Empaque_y_Medidas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CHRISTIAN FABRICIO MONTERO CHANDI</cp:lastModifiedBy>
  <dcterms:created xsi:type="dcterms:W3CDTF">2025-09-10T18:42:10Z</dcterms:created>
  <dcterms:modified xsi:type="dcterms:W3CDTF">2025-09-11T14:33:43Z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0x010100B98002A12B009940B62EF3E6219D5D29</vt:lpwstr>
  </property>
</Properties>
</file>