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wopi.dropbox.com/wopi/files/oid_15990030586988955904/WOPIServiceId_TP_DROPBOX_PLUS/WOPIUserId_-/"/>
    </mc:Choice>
  </mc:AlternateContent>
  <xr:revisionPtr revIDLastSave="20" documentId="13_ncr:1_{0B8D2172-8D31-4507-9B4A-7BC03240FE62}" xr6:coauthVersionLast="47" xr6:coauthVersionMax="47" xr10:uidLastSave="{227D1883-E748-4684-807A-3FA9BABD7DA2}"/>
  <bookViews>
    <workbookView xWindow="-120" yWindow="-120" windowWidth="29040" windowHeight="15720" activeTab="3" xr2:uid="{00000000-000D-0000-FFFF-FFFF00000000}"/>
  </bookViews>
  <sheets>
    <sheet name="README" sheetId="1" r:id="rId1"/>
    <sheet name="Parametros" sheetId="2" r:id="rId2"/>
    <sheet name="Seleccion" sheetId="3" r:id="rId3"/>
    <sheet name="Juego_Alumno" sheetId="4" r:id="rId4"/>
    <sheet name="Banco" sheetId="5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" i="4" l="1"/>
  <c r="J4" i="4"/>
  <c r="J5" i="4"/>
  <c r="J6" i="4"/>
  <c r="J7" i="4"/>
  <c r="J8" i="4"/>
  <c r="J9" i="4"/>
  <c r="J10" i="4"/>
  <c r="J11" i="4"/>
  <c r="J12" i="4"/>
  <c r="J13" i="4"/>
  <c r="I13" i="4"/>
  <c r="B13" i="4"/>
  <c r="K13" i="4" s="1"/>
  <c r="L13" i="4" s="1"/>
  <c r="I12" i="4"/>
  <c r="G12" i="4"/>
  <c r="B12" i="4"/>
  <c r="F12" i="4" s="1"/>
  <c r="K11" i="4"/>
  <c r="L11" i="4" s="1"/>
  <c r="I11" i="4"/>
  <c r="G11" i="4"/>
  <c r="F11" i="4"/>
  <c r="E11" i="4"/>
  <c r="D11" i="4"/>
  <c r="B11" i="4"/>
  <c r="C11" i="4" s="1"/>
  <c r="I10" i="4"/>
  <c r="B10" i="4"/>
  <c r="E10" i="4" s="1"/>
  <c r="I9" i="4"/>
  <c r="F9" i="4"/>
  <c r="B9" i="4"/>
  <c r="C9" i="4" s="1"/>
  <c r="K8" i="4"/>
  <c r="L8" i="4" s="1"/>
  <c r="I8" i="4"/>
  <c r="G8" i="4"/>
  <c r="E8" i="4"/>
  <c r="D8" i="4"/>
  <c r="C8" i="4"/>
  <c r="B8" i="4"/>
  <c r="F8" i="4" s="1"/>
  <c r="I7" i="4"/>
  <c r="E7" i="4"/>
  <c r="B7" i="4"/>
  <c r="K7" i="4" s="1"/>
  <c r="L7" i="4" s="1"/>
  <c r="I6" i="4"/>
  <c r="G6" i="4"/>
  <c r="F6" i="4"/>
  <c r="E6" i="4"/>
  <c r="D6" i="4"/>
  <c r="C6" i="4"/>
  <c r="B6" i="4"/>
  <c r="K6" i="4" s="1"/>
  <c r="L6" i="4" s="1"/>
  <c r="I5" i="4"/>
  <c r="B5" i="4"/>
  <c r="G5" i="4" s="1"/>
  <c r="I4" i="4"/>
  <c r="B4" i="4"/>
  <c r="E4" i="4" s="1"/>
  <c r="K3" i="4"/>
  <c r="L3" i="4" s="1"/>
  <c r="I3" i="4"/>
  <c r="G3" i="4"/>
  <c r="F3" i="4"/>
  <c r="E3" i="4"/>
  <c r="B3" i="4"/>
  <c r="C3" i="4" s="1"/>
  <c r="K2" i="4"/>
  <c r="L2" i="4" s="1"/>
  <c r="I2" i="4"/>
  <c r="J2" i="4" s="1"/>
  <c r="G2" i="4"/>
  <c r="E2" i="4"/>
  <c r="D2" i="4"/>
  <c r="C2" i="4"/>
  <c r="B2" i="4"/>
  <c r="F2" i="4" s="1"/>
  <c r="C13" i="4" l="1"/>
  <c r="C4" i="4"/>
  <c r="E5" i="4"/>
  <c r="C10" i="4"/>
  <c r="D3" i="4"/>
  <c r="F4" i="4"/>
  <c r="D9" i="4"/>
  <c r="F10" i="4"/>
  <c r="K12" i="4"/>
  <c r="L12" i="4" s="1"/>
  <c r="D5" i="4"/>
  <c r="G4" i="4"/>
  <c r="E9" i="4"/>
  <c r="G10" i="4"/>
  <c r="K5" i="4"/>
  <c r="L5" i="4" s="1"/>
  <c r="C7" i="4"/>
  <c r="G9" i="4"/>
  <c r="K4" i="4"/>
  <c r="L4" i="4" s="1"/>
  <c r="D7" i="4"/>
  <c r="K10" i="4"/>
  <c r="L10" i="4" s="1"/>
  <c r="D13" i="4"/>
  <c r="C12" i="4"/>
  <c r="E13" i="4"/>
  <c r="F7" i="4"/>
  <c r="K9" i="4"/>
  <c r="L9" i="4" s="1"/>
  <c r="D12" i="4"/>
  <c r="F13" i="4"/>
  <c r="C5" i="4"/>
  <c r="G7" i="4"/>
  <c r="E12" i="4"/>
  <c r="G13" i="4"/>
  <c r="D4" i="4"/>
  <c r="F5" i="4"/>
  <c r="D10" i="4"/>
</calcChain>
</file>

<file path=xl/sharedStrings.xml><?xml version="1.0" encoding="utf-8"?>
<sst xmlns="http://schemas.openxmlformats.org/spreadsheetml/2006/main" count="182" uniqueCount="76">
  <si>
    <t>Actividad 6 – Rally de Conversiones (Opción C: Banco pre‑generado)</t>
  </si>
  <si>
    <t>Objetivo</t>
  </si>
  <si>
    <t>Cómo funciona (docente)</t>
  </si>
  <si>
    <t>1) Los ejercicios provienen de la hoja 'Banco' (oculta) y se seleccionan por ID desde la hoja 'Seleccion'.
2) Si desea otro set, cambie los IDs en 'Seleccion'.
3) Ajuste cifras significativas y tolerancia en 'Parametros'.
4) Entregue SOLO la hoja 'Juego_Alumno' (las otras pueden permanecer ocultas).</t>
  </si>
  <si>
    <t>Cómo funciona (estudiante)</t>
  </si>
  <si>
    <t>1) Ingrese sus respuestas únicamente en la columna 'Respuesta'.
2) El estado 'OK/Revise' se calcula con la tolerancia y las cifras significativas definidas.
3) No hay recálculo aleatorio; su respuesta se compara contra un valor fijo.</t>
  </si>
  <si>
    <t>Notas técnicas</t>
  </si>
  <si>
    <t>• Factores fijos: in→cm = 2.54; ft→m = 0.3048; lb→kg = 0.45359237; oz→g = 28.349523125; gal(US)→L = 3.785411784; °C↔°F (F=9/5*C+32).
• Densidad objetivo: kg/m^3 (se arma a partir de masa y volumen en unidades mixtas).
• Sin NOW/TODAY/RAND. Todo determinista.</t>
  </si>
  <si>
    <t>Parametro</t>
  </si>
  <si>
    <t>Valor</t>
  </si>
  <si>
    <t>Descripción</t>
  </si>
  <si>
    <t>TOLERANCIA_%</t>
  </si>
  <si>
    <t>Tolerancia relativa aceptada para marcar 'OK' (porcentaje).</t>
  </si>
  <si>
    <t>CIFRAS_SIGNIFICATIVAS</t>
  </si>
  <si>
    <t>Cifras significativas objetivo para mostrar la 'respuesta esperada' (solo validación interna).</t>
  </si>
  <si>
    <t>#</t>
  </si>
  <si>
    <t>ID_Banco</t>
  </si>
  <si>
    <t>Nota</t>
  </si>
  <si>
    <t>Cambie el ID si desea otro ejercicio.</t>
  </si>
  <si>
    <t>ID</t>
  </si>
  <si>
    <t>Categoría</t>
  </si>
  <si>
    <t>Unidad Origen</t>
  </si>
  <si>
    <t>Unidad Objetivo</t>
  </si>
  <si>
    <t>Respuesta</t>
  </si>
  <si>
    <t>Error_%</t>
  </si>
  <si>
    <t>Estado</t>
  </si>
  <si>
    <t>Esperado_Exacto</t>
  </si>
  <si>
    <t>Esperado_Redondeado</t>
  </si>
  <si>
    <t>Categoria</t>
  </si>
  <si>
    <t>Descripcion</t>
  </si>
  <si>
    <t>Unidad_Origen</t>
  </si>
  <si>
    <t>Unidad_Destino</t>
  </si>
  <si>
    <t>Resultado_Exacto</t>
  </si>
  <si>
    <t>Longitud</t>
  </si>
  <si>
    <t>Convertir pulgadas a centímetros</t>
  </si>
  <si>
    <t>in</t>
  </si>
  <si>
    <t>cm</t>
  </si>
  <si>
    <t>Convertir pies a metros</t>
  </si>
  <si>
    <t>ft</t>
  </si>
  <si>
    <t>m</t>
  </si>
  <si>
    <t>Convertir metros a pies</t>
  </si>
  <si>
    <t>Convertir centímetros a pulgadas</t>
  </si>
  <si>
    <t>Convertir millas a kilómetros</t>
  </si>
  <si>
    <t>mi</t>
  </si>
  <si>
    <t>km</t>
  </si>
  <si>
    <t>Convertir kilómetros a millas</t>
  </si>
  <si>
    <t>Masa</t>
  </si>
  <si>
    <t>Convertir libras a kilogramos</t>
  </si>
  <si>
    <t>lb</t>
  </si>
  <si>
    <t>kg</t>
  </si>
  <si>
    <t>Convertir onzas a gramos</t>
  </si>
  <si>
    <t>oz</t>
  </si>
  <si>
    <t>g</t>
  </si>
  <si>
    <t>Convertir kilogramos a libras</t>
  </si>
  <si>
    <t>Convertir gramos a onzas</t>
  </si>
  <si>
    <t>Volumen</t>
  </si>
  <si>
    <t>Convertir galones (US) a litros</t>
  </si>
  <si>
    <t>galUS</t>
  </si>
  <si>
    <t>L</t>
  </si>
  <si>
    <t>Convertir litros a galones (US)</t>
  </si>
  <si>
    <t>Convertir pies cúbicos a metros cúbicos</t>
  </si>
  <si>
    <t>ft3</t>
  </si>
  <si>
    <t>m3</t>
  </si>
  <si>
    <t>Convertir metros cúbicos a pies cúbicos</t>
  </si>
  <si>
    <t>Temperatura</t>
  </si>
  <si>
    <t>Convertir Celsius a Fahrenheit</t>
  </si>
  <si>
    <t>°C</t>
  </si>
  <si>
    <t>°F</t>
  </si>
  <si>
    <t>Convertir Fahrenheit a Celsius</t>
  </si>
  <si>
    <t>Densidad</t>
  </si>
  <si>
    <t>Densidad a partir de 5 lb y 3 gal (US) → kg/m³</t>
  </si>
  <si>
    <t>varios</t>
  </si>
  <si>
    <t>kg/m3</t>
  </si>
  <si>
    <t>Densidad a partir de 1200 g y 1.5 L → kg/m³</t>
  </si>
  <si>
    <t>Densidad a partir de 2.5 kg y 0.04 m³ → kg/m³</t>
  </si>
  <si>
    <t>Resolver conversiones entre sistemas (SI ↔ Inglés) y transformaciones de temperatura, además de un ejercicio compuesto de densidad.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</si>
</sst>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9E1F2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/>
    <xf numFmtId="0" fontId="0" fillId="0" borderId="1" xfId="0" applyBorder="1"/>
    <xf numFmtId="0" fontId="1" fillId="2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6"/>
  <sheetViews>
    <sheetView workbookViewId="0">
      <selection activeCell="B7" sqref="B7"/>
    </sheetView>
  </sheetViews>
  <sheetFormatPr defaultRowHeight="15" x14ac:dyDescent="0.25"/>
  <cols>
    <col min="1" max="1" width="26" customWidth="1"/>
    <col min="2" max="2" width="120" customWidth="1"/>
  </cols>
  <sheetData>
    <row r="2" spans="1:2" ht="45" x14ac:dyDescent="0.25">
      <c r="A2" s="1" t="s">
        <v>0</v>
      </c>
      <c r="B2" s="2"/>
    </row>
    <row r="3" spans="1:2" ht="30" x14ac:dyDescent="0.25">
      <c r="A3" s="1" t="s">
        <v>1</v>
      </c>
      <c r="B3" s="2" t="s">
        <v>75</v>
      </c>
    </row>
    <row r="4" spans="1:2" ht="60" x14ac:dyDescent="0.25">
      <c r="A4" s="1" t="s">
        <v>2</v>
      </c>
      <c r="B4" s="2" t="s">
        <v>3</v>
      </c>
    </row>
    <row r="5" spans="1:2" ht="45" x14ac:dyDescent="0.25">
      <c r="A5" s="1" t="s">
        <v>4</v>
      </c>
      <c r="B5" s="2" t="s">
        <v>5</v>
      </c>
    </row>
    <row r="6" spans="1:2" ht="60" x14ac:dyDescent="0.25">
      <c r="A6" s="1" t="s">
        <v>6</v>
      </c>
      <c r="B6" s="2" t="s">
        <v>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"/>
  <sheetViews>
    <sheetView workbookViewId="0">
      <selection activeCell="B2" sqref="B2"/>
    </sheetView>
  </sheetViews>
  <sheetFormatPr defaultRowHeight="15" x14ac:dyDescent="0.25"/>
  <cols>
    <col min="1" max="1" width="26" customWidth="1"/>
    <col min="2" max="2" width="18" customWidth="1"/>
    <col min="3" max="3" width="90" customWidth="1"/>
  </cols>
  <sheetData>
    <row r="1" spans="1:3" x14ac:dyDescent="0.25">
      <c r="A1" s="3" t="s">
        <v>8</v>
      </c>
      <c r="B1" s="3" t="s">
        <v>9</v>
      </c>
      <c r="C1" s="3" t="s">
        <v>10</v>
      </c>
    </row>
    <row r="2" spans="1:3" x14ac:dyDescent="0.25">
      <c r="A2" s="4" t="s">
        <v>11</v>
      </c>
      <c r="B2" s="4">
        <v>2</v>
      </c>
      <c r="C2" s="4" t="s">
        <v>12</v>
      </c>
    </row>
    <row r="3" spans="1:3" x14ac:dyDescent="0.25">
      <c r="A3" s="4" t="s">
        <v>13</v>
      </c>
      <c r="B3" s="4">
        <v>3</v>
      </c>
      <c r="C3" s="4" t="s">
        <v>14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3"/>
  <sheetViews>
    <sheetView workbookViewId="0">
      <selection activeCell="B13" sqref="B13"/>
    </sheetView>
  </sheetViews>
  <sheetFormatPr defaultRowHeight="15" x14ac:dyDescent="0.25"/>
  <cols>
    <col min="1" max="1" width="6" customWidth="1"/>
    <col min="2" max="2" width="12" customWidth="1"/>
    <col min="3" max="3" width="60" customWidth="1"/>
  </cols>
  <sheetData>
    <row r="1" spans="1:3" x14ac:dyDescent="0.25">
      <c r="A1" s="5" t="s">
        <v>15</v>
      </c>
      <c r="B1" s="5" t="s">
        <v>16</v>
      </c>
      <c r="C1" s="5" t="s">
        <v>17</v>
      </c>
    </row>
    <row r="2" spans="1:3" x14ac:dyDescent="0.25">
      <c r="A2" s="4">
        <v>1</v>
      </c>
      <c r="B2" s="4">
        <v>1</v>
      </c>
      <c r="C2" s="4" t="s">
        <v>18</v>
      </c>
    </row>
    <row r="3" spans="1:3" x14ac:dyDescent="0.25">
      <c r="A3" s="4">
        <v>2</v>
      </c>
      <c r="B3" s="4">
        <v>2</v>
      </c>
      <c r="C3" s="4" t="s">
        <v>18</v>
      </c>
    </row>
    <row r="4" spans="1:3" x14ac:dyDescent="0.25">
      <c r="A4" s="4">
        <v>3</v>
      </c>
      <c r="B4" s="4">
        <v>3</v>
      </c>
      <c r="C4" s="4" t="s">
        <v>18</v>
      </c>
    </row>
    <row r="5" spans="1:3" x14ac:dyDescent="0.25">
      <c r="A5" s="4">
        <v>4</v>
      </c>
      <c r="B5" s="4">
        <v>4</v>
      </c>
      <c r="C5" s="4" t="s">
        <v>18</v>
      </c>
    </row>
    <row r="6" spans="1:3" x14ac:dyDescent="0.25">
      <c r="A6" s="4">
        <v>5</v>
      </c>
      <c r="B6" s="4">
        <v>5</v>
      </c>
      <c r="C6" s="4" t="s">
        <v>18</v>
      </c>
    </row>
    <row r="7" spans="1:3" x14ac:dyDescent="0.25">
      <c r="A7" s="4">
        <v>6</v>
      </c>
      <c r="B7" s="4">
        <v>6</v>
      </c>
      <c r="C7" s="4" t="s">
        <v>18</v>
      </c>
    </row>
    <row r="8" spans="1:3" x14ac:dyDescent="0.25">
      <c r="A8" s="4">
        <v>7</v>
      </c>
      <c r="B8" s="4">
        <v>7</v>
      </c>
      <c r="C8" s="4" t="s">
        <v>18</v>
      </c>
    </row>
    <row r="9" spans="1:3" x14ac:dyDescent="0.25">
      <c r="A9" s="4">
        <v>8</v>
      </c>
      <c r="B9" s="4">
        <v>8</v>
      </c>
      <c r="C9" s="4" t="s">
        <v>18</v>
      </c>
    </row>
    <row r="10" spans="1:3" x14ac:dyDescent="0.25">
      <c r="A10" s="4">
        <v>9</v>
      </c>
      <c r="B10" s="4">
        <v>9</v>
      </c>
      <c r="C10" s="4" t="s">
        <v>18</v>
      </c>
    </row>
    <row r="11" spans="1:3" x14ac:dyDescent="0.25">
      <c r="A11" s="4">
        <v>10</v>
      </c>
      <c r="B11" s="4">
        <v>10</v>
      </c>
      <c r="C11" s="4" t="s">
        <v>18</v>
      </c>
    </row>
    <row r="12" spans="1:3" x14ac:dyDescent="0.25">
      <c r="A12" s="4">
        <v>11</v>
      </c>
      <c r="B12" s="4">
        <v>11</v>
      </c>
      <c r="C12" s="4" t="s">
        <v>18</v>
      </c>
    </row>
    <row r="13" spans="1:3" x14ac:dyDescent="0.25">
      <c r="A13" s="4">
        <v>12</v>
      </c>
      <c r="B13" s="4">
        <v>12</v>
      </c>
      <c r="C13" s="4" t="s">
        <v>18</v>
      </c>
    </row>
  </sheetData>
  <dataValidations count="1">
    <dataValidation type="whole" showInputMessage="1" showErrorMessage="1" error="ID fuera de rango." promptTitle="Seleccione un ID válido" prompt="Ingrese un ID entre 1 y 33." sqref="B2 B3 B4 B5 B6 B7 B8 B9 B10 B11 B12 B13" xr:uid="{00000000-0002-0000-0200-000000000000}">
      <formula1>1</formula1>
      <formula2>33</formula2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3"/>
  <sheetViews>
    <sheetView tabSelected="1" workbookViewId="0">
      <pane ySplit="1" topLeftCell="A2" activePane="bottomLeft" state="frozen"/>
      <selection pane="bottomLeft" activeCell="H2" sqref="H2"/>
    </sheetView>
  </sheetViews>
  <sheetFormatPr defaultRowHeight="15" x14ac:dyDescent="0.25"/>
  <cols>
    <col min="1" max="1" width="6" customWidth="1"/>
    <col min="2" max="2" width="8" customWidth="1"/>
    <col min="3" max="3" width="14" customWidth="1"/>
    <col min="4" max="4" width="48" customWidth="1"/>
    <col min="5" max="5" width="12" customWidth="1"/>
    <col min="6" max="6" width="16" customWidth="1"/>
    <col min="7" max="7" width="18" customWidth="1"/>
    <col min="8" max="8" width="14" customWidth="1"/>
    <col min="9" max="10" width="10" customWidth="1"/>
    <col min="11" max="11" width="16" bestFit="1" customWidth="1"/>
    <col min="12" max="12" width="21.85546875" bestFit="1" customWidth="1"/>
  </cols>
  <sheetData>
    <row r="1" spans="1:12" x14ac:dyDescent="0.25">
      <c r="A1" s="6" t="s">
        <v>15</v>
      </c>
      <c r="B1" s="6" t="s">
        <v>19</v>
      </c>
      <c r="C1" s="6" t="s">
        <v>20</v>
      </c>
      <c r="D1" s="6" t="s">
        <v>10</v>
      </c>
      <c r="E1" s="6" t="s">
        <v>9</v>
      </c>
      <c r="F1" s="6" t="s">
        <v>21</v>
      </c>
      <c r="G1" s="6" t="s">
        <v>22</v>
      </c>
      <c r="H1" s="6" t="s">
        <v>23</v>
      </c>
      <c r="I1" s="6" t="s">
        <v>24</v>
      </c>
      <c r="J1" s="6" t="s">
        <v>25</v>
      </c>
      <c r="K1" s="5" t="s">
        <v>26</v>
      </c>
      <c r="L1" s="5" t="s">
        <v>27</v>
      </c>
    </row>
    <row r="2" spans="1:12" x14ac:dyDescent="0.25">
      <c r="A2" s="7">
        <v>1</v>
      </c>
      <c r="B2" s="7">
        <f>Seleccion!B2</f>
        <v>1</v>
      </c>
      <c r="C2" s="8" t="str">
        <f>INDEX(Banco!B:B, MATCH($B2, Banco!$A:$A, 0))</f>
        <v>Longitud</v>
      </c>
      <c r="D2" s="8" t="str">
        <f>INDEX(Banco!C:C, MATCH($B2, Banco!$A:$A, 0))</f>
        <v>Convertir pulgadas a centímetros</v>
      </c>
      <c r="E2" s="8">
        <f>INDEX(Banco!D:D, MATCH($B2, Banco!$A:$A, 0))</f>
        <v>7.5</v>
      </c>
      <c r="F2" s="8" t="str">
        <f>INDEX(Banco!E:E, MATCH($B2, Banco!$A:$A, 0))</f>
        <v>in</v>
      </c>
      <c r="G2" s="8" t="str">
        <f>INDEX(Banco!F:F, MATCH($B2, Banco!$A:$A, 0))</f>
        <v>cm</v>
      </c>
      <c r="H2" s="7"/>
      <c r="I2" s="8" t="str">
        <f t="shared" ref="I2:I13" si="0">IF($H2="", "", ABS($H2-L2)/MAX(ABS(L2),0.000000000001)*100)</f>
        <v/>
      </c>
      <c r="J2" s="8" t="str">
        <f>IF($H2="", "", IF($I2&lt;=Parametros!$B$2, "OK", "Revise"))</f>
        <v/>
      </c>
      <c r="K2" s="11">
        <f>INDEX(Banco!G:G, MATCH($B2, Banco!$A:$A, 0))</f>
        <v>19.05</v>
      </c>
      <c r="L2">
        <f>IF(K2=0,0,ROUND(K2, -INT(FLOOR(LOG10(ABS(K2)),1)) + Parametros!$B$2 - 1))</f>
        <v>19</v>
      </c>
    </row>
    <row r="3" spans="1:12" x14ac:dyDescent="0.25">
      <c r="A3" s="9">
        <v>2</v>
      </c>
      <c r="B3" s="9">
        <f>Seleccion!B3</f>
        <v>2</v>
      </c>
      <c r="C3" s="4" t="str">
        <f>INDEX(Banco!B:B, MATCH($B3, Banco!$A:$A, 0))</f>
        <v>Longitud</v>
      </c>
      <c r="D3" s="4" t="str">
        <f>INDEX(Banco!C:C, MATCH($B3, Banco!$A:$A, 0))</f>
        <v>Convertir pies a metros</v>
      </c>
      <c r="E3" s="4">
        <f>INDEX(Banco!D:D, MATCH($B3, Banco!$A:$A, 0))</f>
        <v>12</v>
      </c>
      <c r="F3" s="4" t="str">
        <f>INDEX(Banco!E:E, MATCH($B3, Banco!$A:$A, 0))</f>
        <v>ft</v>
      </c>
      <c r="G3" s="4" t="str">
        <f>INDEX(Banco!F:F, MATCH($B3, Banco!$A:$A, 0))</f>
        <v>m</v>
      </c>
      <c r="H3" s="9"/>
      <c r="I3" s="4" t="str">
        <f t="shared" si="0"/>
        <v/>
      </c>
      <c r="J3" s="8" t="str">
        <f>IF($H3="", "", IF($I3&lt;=Parametros!$B$2, "OK", "Revise"))</f>
        <v/>
      </c>
      <c r="K3">
        <f>INDEX(Banco!G:G, MATCH($B3, Banco!$A:$A, 0))</f>
        <v>3.6576</v>
      </c>
      <c r="L3">
        <f>IF(K3=0,0,ROUND(K3, -INT(FLOOR(LOG10(ABS(K3)),1)) + Parametros!$B$2 - 1))</f>
        <v>3.7</v>
      </c>
    </row>
    <row r="4" spans="1:12" x14ac:dyDescent="0.25">
      <c r="A4" s="7">
        <v>3</v>
      </c>
      <c r="B4" s="7">
        <f>Seleccion!B4</f>
        <v>3</v>
      </c>
      <c r="C4" s="8" t="str">
        <f>INDEX(Banco!B:B, MATCH($B4, Banco!$A:$A, 0))</f>
        <v>Longitud</v>
      </c>
      <c r="D4" s="8" t="str">
        <f>INDEX(Banco!C:C, MATCH($B4, Banco!$A:$A, 0))</f>
        <v>Convertir metros a pies</v>
      </c>
      <c r="E4" s="8">
        <f>INDEX(Banco!D:D, MATCH($B4, Banco!$A:$A, 0))</f>
        <v>3.2</v>
      </c>
      <c r="F4" s="8" t="str">
        <f>INDEX(Banco!E:E, MATCH($B4, Banco!$A:$A, 0))</f>
        <v>m</v>
      </c>
      <c r="G4" s="8" t="str">
        <f>INDEX(Banco!F:F, MATCH($B4, Banco!$A:$A, 0))</f>
        <v>ft</v>
      </c>
      <c r="H4" s="7"/>
      <c r="I4" s="8" t="str">
        <f t="shared" si="0"/>
        <v/>
      </c>
      <c r="J4" s="8" t="str">
        <f>IF($H4="", "", IF($I4&lt;=Parametros!$B$2, "OK", "Revise"))</f>
        <v/>
      </c>
      <c r="K4">
        <f>INDEX(Banco!G:G, MATCH($B4, Banco!$A:$A, 0))</f>
        <v>10.498687664042</v>
      </c>
      <c r="L4">
        <f>IF(K4=0,0,ROUND(K4, -INT(FLOOR(LOG10(ABS(K4)),1)) + Parametros!$B$2 - 1))</f>
        <v>10</v>
      </c>
    </row>
    <row r="5" spans="1:12" x14ac:dyDescent="0.25">
      <c r="A5" s="9">
        <v>4</v>
      </c>
      <c r="B5" s="9">
        <f>Seleccion!B5</f>
        <v>4</v>
      </c>
      <c r="C5" s="4" t="str">
        <f>INDEX(Banco!B:B, MATCH($B5, Banco!$A:$A, 0))</f>
        <v>Longitud</v>
      </c>
      <c r="D5" s="4" t="str">
        <f>INDEX(Banco!C:C, MATCH($B5, Banco!$A:$A, 0))</f>
        <v>Convertir centímetros a pulgadas</v>
      </c>
      <c r="E5" s="4">
        <f>INDEX(Banco!D:D, MATCH($B5, Banco!$A:$A, 0))</f>
        <v>18</v>
      </c>
      <c r="F5" s="4" t="str">
        <f>INDEX(Banco!E:E, MATCH($B5, Banco!$A:$A, 0))</f>
        <v>cm</v>
      </c>
      <c r="G5" s="4" t="str">
        <f>INDEX(Banco!F:F, MATCH($B5, Banco!$A:$A, 0))</f>
        <v>in</v>
      </c>
      <c r="H5" s="9"/>
      <c r="I5" s="4" t="str">
        <f t="shared" si="0"/>
        <v/>
      </c>
      <c r="J5" s="8" t="str">
        <f>IF($H5="", "", IF($I5&lt;=Parametros!$B$2, "OK", "Revise"))</f>
        <v/>
      </c>
      <c r="K5">
        <f>INDEX(Banco!G:G, MATCH($B5, Banco!$A:$A, 0))</f>
        <v>7.0866141732283463</v>
      </c>
      <c r="L5">
        <f>IF(K5=0,0,ROUND(K5, -INT(FLOOR(LOG10(ABS(K5)),1)) + Parametros!$B$2 - 1))</f>
        <v>7.1</v>
      </c>
    </row>
    <row r="6" spans="1:12" x14ac:dyDescent="0.25">
      <c r="A6" s="7">
        <v>5</v>
      </c>
      <c r="B6" s="7">
        <f>Seleccion!B6</f>
        <v>5</v>
      </c>
      <c r="C6" s="8" t="str">
        <f>INDEX(Banco!B:B, MATCH($B6, Banco!$A:$A, 0))</f>
        <v>Longitud</v>
      </c>
      <c r="D6" s="8" t="str">
        <f>INDEX(Banco!C:C, MATCH($B6, Banco!$A:$A, 0))</f>
        <v>Convertir millas a kilómetros</v>
      </c>
      <c r="E6" s="8">
        <f>INDEX(Banco!D:D, MATCH($B6, Banco!$A:$A, 0))</f>
        <v>2</v>
      </c>
      <c r="F6" s="8" t="str">
        <f>INDEX(Banco!E:E, MATCH($B6, Banco!$A:$A, 0))</f>
        <v>mi</v>
      </c>
      <c r="G6" s="8" t="str">
        <f>INDEX(Banco!F:F, MATCH($B6, Banco!$A:$A, 0))</f>
        <v>km</v>
      </c>
      <c r="H6" s="7"/>
      <c r="I6" s="8" t="str">
        <f t="shared" si="0"/>
        <v/>
      </c>
      <c r="J6" s="8" t="str">
        <f>IF($H6="", "", IF($I6&lt;=Parametros!$B$2, "OK", "Revise"))</f>
        <v/>
      </c>
      <c r="K6">
        <f>INDEX(Banco!G:G, MATCH($B6, Banco!$A:$A, 0))</f>
        <v>3.2186880000000002</v>
      </c>
      <c r="L6">
        <f>IF(K6=0,0,ROUND(K6, -INT(FLOOR(LOG10(ABS(K6)),1)) + Parametros!$B$2 - 1))</f>
        <v>3.2</v>
      </c>
    </row>
    <row r="7" spans="1:12" x14ac:dyDescent="0.25">
      <c r="A7" s="9">
        <v>6</v>
      </c>
      <c r="B7" s="9">
        <f>Seleccion!B7</f>
        <v>6</v>
      </c>
      <c r="C7" s="4" t="str">
        <f>INDEX(Banco!B:B, MATCH($B7, Banco!$A:$A, 0))</f>
        <v>Longitud</v>
      </c>
      <c r="D7" s="4" t="str">
        <f>INDEX(Banco!C:C, MATCH($B7, Banco!$A:$A, 0))</f>
        <v>Convertir kilómetros a millas</v>
      </c>
      <c r="E7" s="4">
        <f>INDEX(Banco!D:D, MATCH($B7, Banco!$A:$A, 0))</f>
        <v>5</v>
      </c>
      <c r="F7" s="4" t="str">
        <f>INDEX(Banco!E:E, MATCH($B7, Banco!$A:$A, 0))</f>
        <v>km</v>
      </c>
      <c r="G7" s="4" t="str">
        <f>INDEX(Banco!F:F, MATCH($B7, Banco!$A:$A, 0))</f>
        <v>mi</v>
      </c>
      <c r="H7" s="9"/>
      <c r="I7" s="4" t="str">
        <f t="shared" si="0"/>
        <v/>
      </c>
      <c r="J7" s="8" t="str">
        <f>IF($H7="", "", IF($I7&lt;=Parametros!$B$2, "OK", "Revise"))</f>
        <v/>
      </c>
      <c r="K7">
        <f>INDEX(Banco!G:G, MATCH($B7, Banco!$A:$A, 0))</f>
        <v>3.1068559611866702</v>
      </c>
      <c r="L7">
        <f>IF(K7=0,0,ROUND(K7, -INT(FLOOR(LOG10(ABS(K7)),1)) + Parametros!$B$2 - 1))</f>
        <v>3.1</v>
      </c>
    </row>
    <row r="8" spans="1:12" x14ac:dyDescent="0.25">
      <c r="A8" s="7">
        <v>7</v>
      </c>
      <c r="B8" s="7">
        <f>Seleccion!B8</f>
        <v>7</v>
      </c>
      <c r="C8" s="8" t="str">
        <f>INDEX(Banco!B:B, MATCH($B8, Banco!$A:$A, 0))</f>
        <v>Masa</v>
      </c>
      <c r="D8" s="8" t="str">
        <f>INDEX(Banco!C:C, MATCH($B8, Banco!$A:$A, 0))</f>
        <v>Convertir libras a kilogramos</v>
      </c>
      <c r="E8" s="8">
        <f>INDEX(Banco!D:D, MATCH($B8, Banco!$A:$A, 0))</f>
        <v>5</v>
      </c>
      <c r="F8" s="8" t="str">
        <f>INDEX(Banco!E:E, MATCH($B8, Banco!$A:$A, 0))</f>
        <v>lb</v>
      </c>
      <c r="G8" s="8" t="str">
        <f>INDEX(Banco!F:F, MATCH($B8, Banco!$A:$A, 0))</f>
        <v>kg</v>
      </c>
      <c r="H8" s="7"/>
      <c r="I8" s="8" t="str">
        <f t="shared" si="0"/>
        <v/>
      </c>
      <c r="J8" s="8" t="str">
        <f>IF($H8="", "", IF($I8&lt;=Parametros!$B$2, "OK", "Revise"))</f>
        <v/>
      </c>
      <c r="K8">
        <f>INDEX(Banco!G:G, MATCH($B8, Banco!$A:$A, 0))</f>
        <v>2.2679618499999998</v>
      </c>
      <c r="L8">
        <f>IF(K8=0,0,ROUND(K8, -INT(FLOOR(LOG10(ABS(K8)),1)) + Parametros!$B$2 - 1))</f>
        <v>2.2999999999999998</v>
      </c>
    </row>
    <row r="9" spans="1:12" x14ac:dyDescent="0.25">
      <c r="A9" s="9">
        <v>8</v>
      </c>
      <c r="B9" s="9">
        <f>Seleccion!B9</f>
        <v>8</v>
      </c>
      <c r="C9" s="4" t="str">
        <f>INDEX(Banco!B:B, MATCH($B9, Banco!$A:$A, 0))</f>
        <v>Masa</v>
      </c>
      <c r="D9" s="4" t="str">
        <f>INDEX(Banco!C:C, MATCH($B9, Banco!$A:$A, 0))</f>
        <v>Convertir onzas a gramos</v>
      </c>
      <c r="E9" s="4">
        <f>INDEX(Banco!D:D, MATCH($B9, Banco!$A:$A, 0))</f>
        <v>12</v>
      </c>
      <c r="F9" s="4" t="str">
        <f>INDEX(Banco!E:E, MATCH($B9, Banco!$A:$A, 0))</f>
        <v>oz</v>
      </c>
      <c r="G9" s="4" t="str">
        <f>INDEX(Banco!F:F, MATCH($B9, Banco!$A:$A, 0))</f>
        <v>g</v>
      </c>
      <c r="H9" s="9"/>
      <c r="I9" s="4" t="str">
        <f t="shared" si="0"/>
        <v/>
      </c>
      <c r="J9" s="8" t="str">
        <f>IF($H9="", "", IF($I9&lt;=Parametros!$B$2, "OK", "Revise"))</f>
        <v/>
      </c>
      <c r="K9">
        <f>INDEX(Banco!G:G, MATCH($B9, Banco!$A:$A, 0))</f>
        <v>340.1942775</v>
      </c>
      <c r="L9">
        <f>IF(K9=0,0,ROUND(K9, -INT(FLOOR(LOG10(ABS(K9)),1)) + Parametros!$B$2 - 1))</f>
        <v>340</v>
      </c>
    </row>
    <row r="10" spans="1:12" x14ac:dyDescent="0.25">
      <c r="A10" s="7">
        <v>9</v>
      </c>
      <c r="B10" s="7">
        <f>Seleccion!B10</f>
        <v>9</v>
      </c>
      <c r="C10" s="8" t="str">
        <f>INDEX(Banco!B:B, MATCH($B10, Banco!$A:$A, 0))</f>
        <v>Masa</v>
      </c>
      <c r="D10" s="8" t="str">
        <f>INDEX(Banco!C:C, MATCH($B10, Banco!$A:$A, 0))</f>
        <v>Convertir kilogramos a libras</v>
      </c>
      <c r="E10" s="8">
        <f>INDEX(Banco!D:D, MATCH($B10, Banco!$A:$A, 0))</f>
        <v>3</v>
      </c>
      <c r="F10" s="8" t="str">
        <f>INDEX(Banco!E:E, MATCH($B10, Banco!$A:$A, 0))</f>
        <v>kg</v>
      </c>
      <c r="G10" s="8" t="str">
        <f>INDEX(Banco!F:F, MATCH($B10, Banco!$A:$A, 0))</f>
        <v>lb</v>
      </c>
      <c r="H10" s="7"/>
      <c r="I10" s="8" t="str">
        <f t="shared" si="0"/>
        <v/>
      </c>
      <c r="J10" s="8" t="str">
        <f>IF($H10="", "", IF($I10&lt;=Parametros!$B$2, "OK", "Revise"))</f>
        <v/>
      </c>
      <c r="K10">
        <f>INDEX(Banco!G:G, MATCH($B10, Banco!$A:$A, 0))</f>
        <v>6.613867865546327</v>
      </c>
      <c r="L10">
        <f>IF(K10=0,0,ROUND(K10, -INT(FLOOR(LOG10(ABS(K10)),1)) + Parametros!$B$2 - 1))</f>
        <v>6.6</v>
      </c>
    </row>
    <row r="11" spans="1:12" x14ac:dyDescent="0.25">
      <c r="A11" s="9">
        <v>10</v>
      </c>
      <c r="B11" s="9">
        <f>Seleccion!B11</f>
        <v>10</v>
      </c>
      <c r="C11" s="4" t="str">
        <f>INDEX(Banco!B:B, MATCH($B11, Banco!$A:$A, 0))</f>
        <v>Masa</v>
      </c>
      <c r="D11" s="4" t="str">
        <f>INDEX(Banco!C:C, MATCH($B11, Banco!$A:$A, 0))</f>
        <v>Convertir gramos a onzas</v>
      </c>
      <c r="E11" s="4">
        <f>INDEX(Banco!D:D, MATCH($B11, Banco!$A:$A, 0))</f>
        <v>250</v>
      </c>
      <c r="F11" s="4" t="str">
        <f>INDEX(Banco!E:E, MATCH($B11, Banco!$A:$A, 0))</f>
        <v>g</v>
      </c>
      <c r="G11" s="4" t="str">
        <f>INDEX(Banco!F:F, MATCH($B11, Banco!$A:$A, 0))</f>
        <v>oz</v>
      </c>
      <c r="H11" s="9"/>
      <c r="I11" s="4" t="str">
        <f t="shared" si="0"/>
        <v/>
      </c>
      <c r="J11" s="8" t="str">
        <f>IF($H11="", "", IF($I11&lt;=Parametros!$B$2, "OK", "Revise"))</f>
        <v/>
      </c>
      <c r="K11">
        <f>INDEX(Banco!G:G, MATCH($B11, Banco!$A:$A, 0))</f>
        <v>8.8184904873951027</v>
      </c>
      <c r="L11">
        <f>IF(K11=0,0,ROUND(K11, -INT(FLOOR(LOG10(ABS(K11)),1)) + Parametros!$B$2 - 1))</f>
        <v>8.8000000000000007</v>
      </c>
    </row>
    <row r="12" spans="1:12" x14ac:dyDescent="0.25">
      <c r="A12" s="7">
        <v>11</v>
      </c>
      <c r="B12" s="7">
        <f>Seleccion!B12</f>
        <v>11</v>
      </c>
      <c r="C12" s="8" t="str">
        <f>INDEX(Banco!B:B, MATCH($B12, Banco!$A:$A, 0))</f>
        <v>Volumen</v>
      </c>
      <c r="D12" s="8" t="str">
        <f>INDEX(Banco!C:C, MATCH($B12, Banco!$A:$A, 0))</f>
        <v>Convertir galones (US) a litros</v>
      </c>
      <c r="E12" s="8">
        <f>INDEX(Banco!D:D, MATCH($B12, Banco!$A:$A, 0))</f>
        <v>2</v>
      </c>
      <c r="F12" s="8" t="str">
        <f>INDEX(Banco!E:E, MATCH($B12, Banco!$A:$A, 0))</f>
        <v>galUS</v>
      </c>
      <c r="G12" s="8" t="str">
        <f>INDEX(Banco!F:F, MATCH($B12, Banco!$A:$A, 0))</f>
        <v>L</v>
      </c>
      <c r="H12" s="7"/>
      <c r="I12" s="8" t="str">
        <f t="shared" si="0"/>
        <v/>
      </c>
      <c r="J12" s="8" t="str">
        <f>IF($H12="", "", IF($I12&lt;=Parametros!$B$2, "OK", "Revise"))</f>
        <v/>
      </c>
      <c r="K12">
        <f>INDEX(Banco!G:G, MATCH($B12, Banco!$A:$A, 0))</f>
        <v>7.5708235679999998</v>
      </c>
      <c r="L12">
        <f>IF(K12=0,0,ROUND(K12, -INT(FLOOR(LOG10(ABS(K12)),1)) + Parametros!$B$2 - 1))</f>
        <v>7.6</v>
      </c>
    </row>
    <row r="13" spans="1:12" x14ac:dyDescent="0.25">
      <c r="A13" s="9">
        <v>12</v>
      </c>
      <c r="B13" s="9">
        <f>Seleccion!B13</f>
        <v>12</v>
      </c>
      <c r="C13" s="4" t="str">
        <f>INDEX(Banco!B:B, MATCH($B13, Banco!$A:$A, 0))</f>
        <v>Volumen</v>
      </c>
      <c r="D13" s="4" t="str">
        <f>INDEX(Banco!C:C, MATCH($B13, Banco!$A:$A, 0))</f>
        <v>Convertir litros a galones (US)</v>
      </c>
      <c r="E13" s="4">
        <f>INDEX(Banco!D:D, MATCH($B13, Banco!$A:$A, 0))</f>
        <v>10</v>
      </c>
      <c r="F13" s="4" t="str">
        <f>INDEX(Banco!E:E, MATCH($B13, Banco!$A:$A, 0))</f>
        <v>L</v>
      </c>
      <c r="G13" s="4" t="str">
        <f>INDEX(Banco!F:F, MATCH($B13, Banco!$A:$A, 0))</f>
        <v>galUS</v>
      </c>
      <c r="H13" s="9"/>
      <c r="I13" s="4" t="str">
        <f t="shared" si="0"/>
        <v/>
      </c>
      <c r="J13" s="8" t="str">
        <f>IF($H13="", "", IF($I13&lt;=Parametros!$B$2, "OK", "Revise"))</f>
        <v/>
      </c>
      <c r="K13">
        <f>INDEX(Banco!G:G, MATCH($B13, Banco!$A:$A, 0))</f>
        <v>2.6417205235814838</v>
      </c>
      <c r="L13">
        <f>IF(K13=0,0,ROUND(K13, -INT(FLOOR(LOG10(ABS(K13)),1)) + Parametros!$B$2 - 1))</f>
        <v>2.6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4"/>
  <sheetViews>
    <sheetView workbookViewId="0"/>
  </sheetViews>
  <sheetFormatPr defaultRowHeight="15" x14ac:dyDescent="0.25"/>
  <cols>
    <col min="1" max="1" width="6" customWidth="1"/>
    <col min="2" max="2" width="12" customWidth="1"/>
    <col min="3" max="3" width="48" customWidth="1"/>
    <col min="4" max="4" width="12" customWidth="1"/>
    <col min="5" max="6" width="15" customWidth="1"/>
    <col min="7" max="7" width="24" customWidth="1"/>
  </cols>
  <sheetData>
    <row r="1" spans="1:7" ht="30" x14ac:dyDescent="0.25">
      <c r="A1" s="6" t="s">
        <v>19</v>
      </c>
      <c r="B1" s="6" t="s">
        <v>28</v>
      </c>
      <c r="C1" s="6" t="s">
        <v>29</v>
      </c>
      <c r="D1" s="6" t="s">
        <v>9</v>
      </c>
      <c r="E1" s="6" t="s">
        <v>30</v>
      </c>
      <c r="F1" s="6" t="s">
        <v>31</v>
      </c>
      <c r="G1" s="6" t="s">
        <v>32</v>
      </c>
    </row>
    <row r="2" spans="1:7" x14ac:dyDescent="0.25">
      <c r="A2" s="10">
        <v>1</v>
      </c>
      <c r="B2" s="10" t="s">
        <v>33</v>
      </c>
      <c r="C2" s="10" t="s">
        <v>34</v>
      </c>
      <c r="D2" s="10">
        <v>7.5</v>
      </c>
      <c r="E2" s="10" t="s">
        <v>35</v>
      </c>
      <c r="F2" s="10" t="s">
        <v>36</v>
      </c>
      <c r="G2" s="10">
        <v>19.05</v>
      </c>
    </row>
    <row r="3" spans="1:7" x14ac:dyDescent="0.25">
      <c r="A3" s="10">
        <v>2</v>
      </c>
      <c r="B3" s="10" t="s">
        <v>33</v>
      </c>
      <c r="C3" s="10" t="s">
        <v>37</v>
      </c>
      <c r="D3" s="10">
        <v>12</v>
      </c>
      <c r="E3" s="10" t="s">
        <v>38</v>
      </c>
      <c r="F3" s="10" t="s">
        <v>39</v>
      </c>
      <c r="G3" s="10">
        <v>3.6576</v>
      </c>
    </row>
    <row r="4" spans="1:7" x14ac:dyDescent="0.25">
      <c r="A4" s="10">
        <v>3</v>
      </c>
      <c r="B4" s="10" t="s">
        <v>33</v>
      </c>
      <c r="C4" s="10" t="s">
        <v>40</v>
      </c>
      <c r="D4" s="10">
        <v>3.2</v>
      </c>
      <c r="E4" s="10" t="s">
        <v>39</v>
      </c>
      <c r="F4" s="10" t="s">
        <v>38</v>
      </c>
      <c r="G4" s="10">
        <v>10.498687664042</v>
      </c>
    </row>
    <row r="5" spans="1:7" x14ac:dyDescent="0.25">
      <c r="A5" s="10">
        <v>4</v>
      </c>
      <c r="B5" s="10" t="s">
        <v>33</v>
      </c>
      <c r="C5" s="10" t="s">
        <v>41</v>
      </c>
      <c r="D5" s="10">
        <v>18</v>
      </c>
      <c r="E5" s="10" t="s">
        <v>36</v>
      </c>
      <c r="F5" s="10" t="s">
        <v>35</v>
      </c>
      <c r="G5" s="10">
        <v>7.0866141732283463</v>
      </c>
    </row>
    <row r="6" spans="1:7" x14ac:dyDescent="0.25">
      <c r="A6" s="10">
        <v>5</v>
      </c>
      <c r="B6" s="10" t="s">
        <v>33</v>
      </c>
      <c r="C6" s="10" t="s">
        <v>42</v>
      </c>
      <c r="D6" s="10">
        <v>2</v>
      </c>
      <c r="E6" s="10" t="s">
        <v>43</v>
      </c>
      <c r="F6" s="10" t="s">
        <v>44</v>
      </c>
      <c r="G6" s="10">
        <v>3.2186880000000002</v>
      </c>
    </row>
    <row r="7" spans="1:7" x14ac:dyDescent="0.25">
      <c r="A7" s="10">
        <v>6</v>
      </c>
      <c r="B7" s="10" t="s">
        <v>33</v>
      </c>
      <c r="C7" s="10" t="s">
        <v>45</v>
      </c>
      <c r="D7" s="10">
        <v>5</v>
      </c>
      <c r="E7" s="10" t="s">
        <v>44</v>
      </c>
      <c r="F7" s="10" t="s">
        <v>43</v>
      </c>
      <c r="G7" s="10">
        <v>3.1068559611866702</v>
      </c>
    </row>
    <row r="8" spans="1:7" x14ac:dyDescent="0.25">
      <c r="A8" s="10">
        <v>7</v>
      </c>
      <c r="B8" s="10" t="s">
        <v>46</v>
      </c>
      <c r="C8" s="10" t="s">
        <v>47</v>
      </c>
      <c r="D8" s="10">
        <v>5</v>
      </c>
      <c r="E8" s="10" t="s">
        <v>48</v>
      </c>
      <c r="F8" s="10" t="s">
        <v>49</v>
      </c>
      <c r="G8" s="10">
        <v>2.2679618499999998</v>
      </c>
    </row>
    <row r="9" spans="1:7" x14ac:dyDescent="0.25">
      <c r="A9" s="10">
        <v>8</v>
      </c>
      <c r="B9" s="10" t="s">
        <v>46</v>
      </c>
      <c r="C9" s="10" t="s">
        <v>50</v>
      </c>
      <c r="D9" s="10">
        <v>12</v>
      </c>
      <c r="E9" s="10" t="s">
        <v>51</v>
      </c>
      <c r="F9" s="10" t="s">
        <v>52</v>
      </c>
      <c r="G9" s="10">
        <v>340.1942775</v>
      </c>
    </row>
    <row r="10" spans="1:7" x14ac:dyDescent="0.25">
      <c r="A10" s="10">
        <v>9</v>
      </c>
      <c r="B10" s="10" t="s">
        <v>46</v>
      </c>
      <c r="C10" s="10" t="s">
        <v>53</v>
      </c>
      <c r="D10" s="10">
        <v>3</v>
      </c>
      <c r="E10" s="10" t="s">
        <v>49</v>
      </c>
      <c r="F10" s="10" t="s">
        <v>48</v>
      </c>
      <c r="G10" s="10">
        <v>6.613867865546327</v>
      </c>
    </row>
    <row r="11" spans="1:7" x14ac:dyDescent="0.25">
      <c r="A11" s="10">
        <v>10</v>
      </c>
      <c r="B11" s="10" t="s">
        <v>46</v>
      </c>
      <c r="C11" s="10" t="s">
        <v>54</v>
      </c>
      <c r="D11" s="10">
        <v>250</v>
      </c>
      <c r="E11" s="10" t="s">
        <v>52</v>
      </c>
      <c r="F11" s="10" t="s">
        <v>51</v>
      </c>
      <c r="G11" s="10">
        <v>8.8184904873951027</v>
      </c>
    </row>
    <row r="12" spans="1:7" x14ac:dyDescent="0.25">
      <c r="A12" s="10">
        <v>11</v>
      </c>
      <c r="B12" s="10" t="s">
        <v>55</v>
      </c>
      <c r="C12" s="10" t="s">
        <v>56</v>
      </c>
      <c r="D12" s="10">
        <v>2</v>
      </c>
      <c r="E12" s="10" t="s">
        <v>57</v>
      </c>
      <c r="F12" s="10" t="s">
        <v>58</v>
      </c>
      <c r="G12" s="10">
        <v>7.5708235679999998</v>
      </c>
    </row>
    <row r="13" spans="1:7" x14ac:dyDescent="0.25">
      <c r="A13" s="10">
        <v>12</v>
      </c>
      <c r="B13" s="10" t="s">
        <v>55</v>
      </c>
      <c r="C13" s="10" t="s">
        <v>59</v>
      </c>
      <c r="D13" s="10">
        <v>10</v>
      </c>
      <c r="E13" s="10" t="s">
        <v>58</v>
      </c>
      <c r="F13" s="10" t="s">
        <v>57</v>
      </c>
      <c r="G13" s="10">
        <v>2.6417205235814838</v>
      </c>
    </row>
    <row r="14" spans="1:7" x14ac:dyDescent="0.25">
      <c r="A14" s="10">
        <v>13</v>
      </c>
      <c r="B14" s="10" t="s">
        <v>55</v>
      </c>
      <c r="C14" s="10" t="s">
        <v>60</v>
      </c>
      <c r="D14" s="10">
        <v>3</v>
      </c>
      <c r="E14" s="10" t="s">
        <v>61</v>
      </c>
      <c r="F14" s="10" t="s">
        <v>62</v>
      </c>
      <c r="G14" s="10">
        <v>8.4950539776000006E-2</v>
      </c>
    </row>
    <row r="15" spans="1:7" x14ac:dyDescent="0.25">
      <c r="A15" s="10">
        <v>14</v>
      </c>
      <c r="B15" s="10" t="s">
        <v>55</v>
      </c>
      <c r="C15" s="10" t="s">
        <v>63</v>
      </c>
      <c r="D15" s="10">
        <v>0.5</v>
      </c>
      <c r="E15" s="10" t="s">
        <v>62</v>
      </c>
      <c r="F15" s="10" t="s">
        <v>61</v>
      </c>
      <c r="G15" s="10">
        <v>17.657333360744289</v>
      </c>
    </row>
    <row r="16" spans="1:7" ht="30" x14ac:dyDescent="0.25">
      <c r="A16" s="10">
        <v>15</v>
      </c>
      <c r="B16" s="10" t="s">
        <v>64</v>
      </c>
      <c r="C16" s="10" t="s">
        <v>65</v>
      </c>
      <c r="D16" s="10">
        <v>21.3</v>
      </c>
      <c r="E16" s="10" t="s">
        <v>66</v>
      </c>
      <c r="F16" s="10" t="s">
        <v>67</v>
      </c>
      <c r="G16" s="10">
        <v>70.34</v>
      </c>
    </row>
    <row r="17" spans="1:7" ht="30" x14ac:dyDescent="0.25">
      <c r="A17" s="10">
        <v>16</v>
      </c>
      <c r="B17" s="10" t="s">
        <v>64</v>
      </c>
      <c r="C17" s="10" t="s">
        <v>68</v>
      </c>
      <c r="D17" s="10">
        <v>70</v>
      </c>
      <c r="E17" s="10" t="s">
        <v>67</v>
      </c>
      <c r="F17" s="10" t="s">
        <v>66</v>
      </c>
      <c r="G17" s="10">
        <v>21.111111111111111</v>
      </c>
    </row>
    <row r="18" spans="1:7" ht="30" x14ac:dyDescent="0.25">
      <c r="A18" s="10">
        <v>17</v>
      </c>
      <c r="B18" s="10" t="s">
        <v>64</v>
      </c>
      <c r="C18" s="10" t="s">
        <v>65</v>
      </c>
      <c r="D18" s="10">
        <v>0</v>
      </c>
      <c r="E18" s="10" t="s">
        <v>66</v>
      </c>
      <c r="F18" s="10" t="s">
        <v>67</v>
      </c>
      <c r="G18" s="10">
        <v>32</v>
      </c>
    </row>
    <row r="19" spans="1:7" ht="30" x14ac:dyDescent="0.25">
      <c r="A19" s="10">
        <v>18</v>
      </c>
      <c r="B19" s="10" t="s">
        <v>64</v>
      </c>
      <c r="C19" s="10" t="s">
        <v>68</v>
      </c>
      <c r="D19" s="10">
        <v>98.6</v>
      </c>
      <c r="E19" s="10" t="s">
        <v>67</v>
      </c>
      <c r="F19" s="10" t="s">
        <v>66</v>
      </c>
      <c r="G19" s="10">
        <v>37</v>
      </c>
    </row>
    <row r="20" spans="1:7" x14ac:dyDescent="0.25">
      <c r="A20" s="10">
        <v>19</v>
      </c>
      <c r="B20" s="10" t="s">
        <v>69</v>
      </c>
      <c r="C20" s="10" t="s">
        <v>70</v>
      </c>
      <c r="D20" s="10">
        <v>0</v>
      </c>
      <c r="E20" s="10" t="s">
        <v>71</v>
      </c>
      <c r="F20" s="10" t="s">
        <v>72</v>
      </c>
      <c r="G20" s="10">
        <v>199.71071219482769</v>
      </c>
    </row>
    <row r="21" spans="1:7" x14ac:dyDescent="0.25">
      <c r="A21" s="10">
        <v>20</v>
      </c>
      <c r="B21" s="10" t="s">
        <v>69</v>
      </c>
      <c r="C21" s="10" t="s">
        <v>73</v>
      </c>
      <c r="D21" s="10">
        <v>0</v>
      </c>
      <c r="E21" s="10" t="s">
        <v>71</v>
      </c>
      <c r="F21" s="10" t="s">
        <v>72</v>
      </c>
      <c r="G21" s="10">
        <v>800</v>
      </c>
    </row>
    <row r="22" spans="1:7" x14ac:dyDescent="0.25">
      <c r="A22" s="10">
        <v>21</v>
      </c>
      <c r="B22" s="10" t="s">
        <v>69</v>
      </c>
      <c r="C22" s="10" t="s">
        <v>74</v>
      </c>
      <c r="D22" s="10">
        <v>0</v>
      </c>
      <c r="E22" s="10" t="s">
        <v>71</v>
      </c>
      <c r="F22" s="10" t="s">
        <v>72</v>
      </c>
      <c r="G22" s="10">
        <v>62.5</v>
      </c>
    </row>
    <row r="23" spans="1:7" x14ac:dyDescent="0.25">
      <c r="A23" s="10">
        <v>22</v>
      </c>
      <c r="B23" s="10" t="s">
        <v>33</v>
      </c>
      <c r="C23" s="10" t="s">
        <v>34</v>
      </c>
      <c r="D23" s="10">
        <v>8</v>
      </c>
      <c r="E23" s="10" t="s">
        <v>35</v>
      </c>
      <c r="F23" s="10" t="s">
        <v>36</v>
      </c>
      <c r="G23" s="10">
        <v>20.32</v>
      </c>
    </row>
    <row r="24" spans="1:7" x14ac:dyDescent="0.25">
      <c r="A24" s="10">
        <v>23</v>
      </c>
      <c r="B24" s="10" t="s">
        <v>33</v>
      </c>
      <c r="C24" s="10" t="s">
        <v>34</v>
      </c>
      <c r="D24" s="10">
        <v>15.5</v>
      </c>
      <c r="E24" s="10" t="s">
        <v>35</v>
      </c>
      <c r="F24" s="10" t="s">
        <v>36</v>
      </c>
      <c r="G24" s="10">
        <v>39.369999999999997</v>
      </c>
    </row>
    <row r="25" spans="1:7" x14ac:dyDescent="0.25">
      <c r="A25" s="10">
        <v>24</v>
      </c>
      <c r="B25" s="10" t="s">
        <v>33</v>
      </c>
      <c r="C25" s="10" t="s">
        <v>34</v>
      </c>
      <c r="D25" s="10">
        <v>23</v>
      </c>
      <c r="E25" s="10" t="s">
        <v>35</v>
      </c>
      <c r="F25" s="10" t="s">
        <v>36</v>
      </c>
      <c r="G25" s="10">
        <v>58.42</v>
      </c>
    </row>
    <row r="26" spans="1:7" x14ac:dyDescent="0.25">
      <c r="A26" s="10">
        <v>25</v>
      </c>
      <c r="B26" s="10" t="s">
        <v>46</v>
      </c>
      <c r="C26" s="10" t="s">
        <v>47</v>
      </c>
      <c r="D26" s="10">
        <v>1.2</v>
      </c>
      <c r="E26" s="10" t="s">
        <v>48</v>
      </c>
      <c r="F26" s="10" t="s">
        <v>49</v>
      </c>
      <c r="G26" s="10">
        <v>0.54431084399999996</v>
      </c>
    </row>
    <row r="27" spans="1:7" x14ac:dyDescent="0.25">
      <c r="A27" s="10">
        <v>26</v>
      </c>
      <c r="B27" s="10" t="s">
        <v>46</v>
      </c>
      <c r="C27" s="10" t="s">
        <v>47</v>
      </c>
      <c r="D27" s="10">
        <v>2.8</v>
      </c>
      <c r="E27" s="10" t="s">
        <v>48</v>
      </c>
      <c r="F27" s="10" t="s">
        <v>49</v>
      </c>
      <c r="G27" s="10">
        <v>1.2700586359999999</v>
      </c>
    </row>
    <row r="28" spans="1:7" x14ac:dyDescent="0.25">
      <c r="A28" s="10">
        <v>27</v>
      </c>
      <c r="B28" s="10" t="s">
        <v>46</v>
      </c>
      <c r="C28" s="10" t="s">
        <v>47</v>
      </c>
      <c r="D28" s="10">
        <v>7.4</v>
      </c>
      <c r="E28" s="10" t="s">
        <v>48</v>
      </c>
      <c r="F28" s="10" t="s">
        <v>49</v>
      </c>
      <c r="G28" s="10">
        <v>3.3565835380000002</v>
      </c>
    </row>
    <row r="29" spans="1:7" x14ac:dyDescent="0.25">
      <c r="A29" s="10">
        <v>28</v>
      </c>
      <c r="B29" s="10" t="s">
        <v>55</v>
      </c>
      <c r="C29" s="10" t="s">
        <v>56</v>
      </c>
      <c r="D29" s="10">
        <v>1</v>
      </c>
      <c r="E29" s="10" t="s">
        <v>57</v>
      </c>
      <c r="F29" s="10" t="s">
        <v>58</v>
      </c>
      <c r="G29" s="10">
        <v>3.7854117839999999</v>
      </c>
    </row>
    <row r="30" spans="1:7" x14ac:dyDescent="0.25">
      <c r="A30" s="10">
        <v>29</v>
      </c>
      <c r="B30" s="10" t="s">
        <v>55</v>
      </c>
      <c r="C30" s="10" t="s">
        <v>56</v>
      </c>
      <c r="D30" s="10">
        <v>4.2</v>
      </c>
      <c r="E30" s="10" t="s">
        <v>57</v>
      </c>
      <c r="F30" s="10" t="s">
        <v>58</v>
      </c>
      <c r="G30" s="10">
        <v>15.898729492799999</v>
      </c>
    </row>
    <row r="31" spans="1:7" x14ac:dyDescent="0.25">
      <c r="A31" s="10">
        <v>30</v>
      </c>
      <c r="B31" s="10" t="s">
        <v>55</v>
      </c>
      <c r="C31" s="10" t="s">
        <v>56</v>
      </c>
      <c r="D31" s="10">
        <v>9.5</v>
      </c>
      <c r="E31" s="10" t="s">
        <v>57</v>
      </c>
      <c r="F31" s="10" t="s">
        <v>58</v>
      </c>
      <c r="G31" s="10">
        <v>35.961411947999999</v>
      </c>
    </row>
    <row r="32" spans="1:7" ht="30" x14ac:dyDescent="0.25">
      <c r="A32" s="10">
        <v>31</v>
      </c>
      <c r="B32" s="10" t="s">
        <v>64</v>
      </c>
      <c r="C32" s="10" t="s">
        <v>65</v>
      </c>
      <c r="D32" s="10">
        <v>12.5</v>
      </c>
      <c r="E32" s="10" t="s">
        <v>66</v>
      </c>
      <c r="F32" s="10" t="s">
        <v>67</v>
      </c>
      <c r="G32" s="10">
        <v>54.5</v>
      </c>
    </row>
    <row r="33" spans="1:7" ht="30" x14ac:dyDescent="0.25">
      <c r="A33" s="10">
        <v>32</v>
      </c>
      <c r="B33" s="10" t="s">
        <v>64</v>
      </c>
      <c r="C33" s="10" t="s">
        <v>65</v>
      </c>
      <c r="D33" s="10">
        <v>-5</v>
      </c>
      <c r="E33" s="10" t="s">
        <v>66</v>
      </c>
      <c r="F33" s="10" t="s">
        <v>67</v>
      </c>
      <c r="G33" s="10">
        <v>23</v>
      </c>
    </row>
    <row r="34" spans="1:7" ht="30" x14ac:dyDescent="0.25">
      <c r="A34" s="10">
        <v>33</v>
      </c>
      <c r="B34" s="10" t="s">
        <v>64</v>
      </c>
      <c r="C34" s="10" t="s">
        <v>65</v>
      </c>
      <c r="D34" s="10">
        <v>37</v>
      </c>
      <c r="E34" s="10" t="s">
        <v>66</v>
      </c>
      <c r="F34" s="10" t="s">
        <v>67</v>
      </c>
      <c r="G34" s="10">
        <v>98.6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98002A12B009940B62EF3E6219D5D29" ma:contentTypeVersion="12" ma:contentTypeDescription="Crear nuevo documento." ma:contentTypeScope="" ma:versionID="4b491df23228c4a5f9d86ccc67cb416c">
  <xsd:schema xmlns:xsd="http://www.w3.org/2001/XMLSchema" xmlns:xs="http://www.w3.org/2001/XMLSchema" xmlns:p="http://schemas.microsoft.com/office/2006/metadata/properties" xmlns:ns2="e51f6c10-7597-4725-8bbe-6fe35db67d3f" xmlns:ns3="e97f4799-d4df-4992-8573-f6fa15790d48" targetNamespace="http://schemas.microsoft.com/office/2006/metadata/properties" ma:root="true" ma:fieldsID="7d42aa0247c24473ec37224a7f03b6d0" ns2:_="" ns3:_="">
    <xsd:import namespace="e51f6c10-7597-4725-8bbe-6fe35db67d3f"/>
    <xsd:import namespace="e97f4799-d4df-4992-8573-f6fa15790d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1f6c10-7597-4725-8bbe-6fe35db67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791a93fd-85eb-4ed5-a455-f8b0a623790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7f4799-d4df-4992-8573-f6fa15790d4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a667b06-f995-4466-a27c-7e520ca4daf5}" ma:internalName="TaxCatchAll" ma:showField="CatchAllData" ma:web="e97f4799-d4df-4992-8573-f6fa15790d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51f6c10-7597-4725-8bbe-6fe35db67d3f">
      <Terms xmlns="http://schemas.microsoft.com/office/infopath/2007/PartnerControls"/>
    </lcf76f155ced4ddcb4097134ff3c332f>
    <TaxCatchAll xmlns="e97f4799-d4df-4992-8573-f6fa15790d48" xsi:nil="true"/>
  </documentManagement>
</p:properties>
</file>

<file path=customXml/itemProps1.xml><?xml version="1.0" encoding="utf-8"?>
<ds:datastoreItem xmlns:ds="http://schemas.openxmlformats.org/officeDocument/2006/customXml" ds:itemID="{88303C7F-F814-4FC8-B774-111F06BB3AF0}"/>
</file>

<file path=customXml/itemProps2.xml><?xml version="1.0" encoding="utf-8"?>
<ds:datastoreItem xmlns:ds="http://schemas.openxmlformats.org/officeDocument/2006/customXml" ds:itemID="{C6F399B2-C07E-497E-B1F5-89FDC80D16AA}"/>
</file>

<file path=customXml/itemProps3.xml><?xml version="1.0" encoding="utf-8"?>
<ds:datastoreItem xmlns:ds="http://schemas.openxmlformats.org/officeDocument/2006/customXml" ds:itemID="{3DE9AC3A-FE65-48AD-BEB3-4BF5DAEB85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README</vt:lpstr>
      <vt:lpstr>Parametros</vt:lpstr>
      <vt:lpstr>Seleccion</vt:lpstr>
      <vt:lpstr>Juego_Alumno</vt:lpstr>
      <vt:lpstr>Banco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CHRISTIAN FABRICIO MONTERO CHANDI</cp:lastModifiedBy>
  <dcterms:created xsi:type="dcterms:W3CDTF">2025-10-03T06:39:18Z</dcterms:created>
  <dcterms:modified xsi:type="dcterms:W3CDTF">2025-10-14T14:05:26Z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0x010100B98002A12B009940B62EF3E6219D5D29</vt:lpwstr>
  </property>
</Properties>
</file>